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2D91E27F-023E-4C20-9E81-BC44D1444301}" xr6:coauthVersionLast="47" xr6:coauthVersionMax="47" xr10:uidLastSave="{00000000-0000-0000-0000-000000000000}"/>
  <bookViews>
    <workbookView xWindow="-15570" yWindow="-16320" windowWidth="29040" windowHeight="15840" tabRatio="860" activeTab="5" xr2:uid="{00000000-000D-0000-FFFF-FFFF00000000}"/>
  </bookViews>
  <sheets>
    <sheet name="演習の趣旨と利用方法" sheetId="11" r:id="rId1"/>
    <sheet name="A_EXCEL予算実務→" sheetId="15" r:id="rId2"/>
    <sheet name="A①_システム開発本部_入力" sheetId="6" r:id="rId3"/>
    <sheet name="A①_システム開発本部_出力" sheetId="16" r:id="rId4"/>
    <sheet name="B_予算会計システム" sheetId="17" r:id="rId5"/>
    <sheet name="B①_システム開発本部_入力" sheetId="18" r:id="rId6"/>
    <sheet name="B②_予算仕訳自動計上" sheetId="19" r:id="rId7"/>
    <sheet name="B③_予算元帳計上" sheetId="20" r:id="rId8"/>
  </sheets>
  <externalReferences>
    <externalReference r:id="rId9"/>
  </externalReferences>
  <definedNames>
    <definedName name="_xlnm.Print_Area" localSheetId="3">A①_システム開発本部_出力!$B$1:$T$55</definedName>
    <definedName name="_xlnm.Print_Area" localSheetId="2">A①_システム開発本部_入力!$B$1:$T$90</definedName>
    <definedName name="_xlnm.Print_Area" localSheetId="5">B①_システム開発本部_入力!$B$1:$U$101</definedName>
    <definedName name="_xlnm.Print_Area" localSheetId="6">B②_予算仕訳自動計上!$B$1:$U$96</definedName>
    <definedName name="_xlnm.Print_Area" localSheetId="7">B③_予算元帳計上!$B$1:$U$169</definedName>
    <definedName name="_xlnm.Print_Area" localSheetId="0">演習の趣旨と利用方法!$B$1:$N$11</definedName>
    <definedName name="_xlnm.Print_Titles" localSheetId="2">A①_システム開発本部_入力!$1:$3</definedName>
    <definedName name="_xlnm.Print_Titles" localSheetId="5">B①_システム開発本部_入力!$21:$22</definedName>
    <definedName name="_xlnm.Print_Titles" localSheetId="6">B②_予算仕訳自動計上!$14:$18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C7" i="20" l="1"/>
  <c r="B7" i="20"/>
  <c r="G7" i="20"/>
  <c r="F7" i="20"/>
  <c r="P162" i="20"/>
  <c r="P164" i="20" s="1"/>
  <c r="P166" i="20" s="1"/>
  <c r="P168" i="20" s="1"/>
  <c r="P149" i="20"/>
  <c r="P151" i="20" s="1"/>
  <c r="P138" i="20"/>
  <c r="P136" i="20"/>
  <c r="P125" i="20"/>
  <c r="P114" i="20"/>
  <c r="P103" i="20"/>
  <c r="P88" i="20"/>
  <c r="P90" i="20" s="1"/>
  <c r="P92" i="20" s="1"/>
  <c r="P75" i="20"/>
  <c r="P77" i="20" s="1"/>
  <c r="P64" i="20"/>
  <c r="S53" i="20"/>
  <c r="P53" i="20"/>
  <c r="P43" i="20"/>
  <c r="P32" i="20"/>
  <c r="B3" i="20"/>
  <c r="J2" i="20"/>
  <c r="P22" i="20"/>
  <c r="P63" i="18" l="1"/>
  <c r="N55" i="18"/>
  <c r="O43" i="18" s="1"/>
  <c r="O55" i="18" s="1"/>
  <c r="P43" i="18" s="1"/>
  <c r="P55" i="18" s="1"/>
  <c r="Q43" i="18" s="1"/>
  <c r="Q55" i="18" s="1"/>
  <c r="R43" i="18" s="1"/>
  <c r="R55" i="18" s="1"/>
  <c r="S43" i="18" s="1"/>
  <c r="S55" i="18" s="1"/>
  <c r="N45" i="18" s="1"/>
  <c r="N57" i="18" s="1"/>
  <c r="O45" i="18" s="1"/>
  <c r="O57" i="18" s="1"/>
  <c r="P45" i="18" s="1"/>
  <c r="P57" i="18" s="1"/>
  <c r="Q45" i="18" s="1"/>
  <c r="Q57" i="18" s="1"/>
  <c r="R45" i="18" s="1"/>
  <c r="R57" i="18" s="1"/>
  <c r="S45" i="18" s="1"/>
  <c r="T53" i="18"/>
  <c r="T51" i="18"/>
  <c r="T49" i="18"/>
  <c r="T47" i="18"/>
  <c r="T43" i="18"/>
  <c r="T24" i="18"/>
  <c r="J2" i="18"/>
  <c r="S93" i="18"/>
  <c r="R93" i="18"/>
  <c r="Q93" i="18"/>
  <c r="Q65" i="18" s="1"/>
  <c r="Q69" i="18" s="1"/>
  <c r="P93" i="18"/>
  <c r="P65" i="18" s="1"/>
  <c r="P69" i="18" s="1"/>
  <c r="O93" i="18"/>
  <c r="N93" i="18"/>
  <c r="N65" i="18" s="1"/>
  <c r="S91" i="18"/>
  <c r="S63" i="18" s="1"/>
  <c r="S67" i="18" s="1"/>
  <c r="S95" i="18" s="1"/>
  <c r="R91" i="18"/>
  <c r="R63" i="18" s="1"/>
  <c r="Q91" i="18"/>
  <c r="P91" i="18"/>
  <c r="O91" i="18"/>
  <c r="O63" i="18" s="1"/>
  <c r="N91" i="18"/>
  <c r="N63" i="18" s="1"/>
  <c r="N67" i="18" s="1"/>
  <c r="N75" i="18" s="1"/>
  <c r="T89" i="18"/>
  <c r="T87" i="18"/>
  <c r="T85" i="18"/>
  <c r="T83" i="18"/>
  <c r="U85" i="18" s="1"/>
  <c r="T81" i="18"/>
  <c r="T79" i="18"/>
  <c r="S77" i="18"/>
  <c r="T73" i="18"/>
  <c r="T71" i="18"/>
  <c r="N36" i="18"/>
  <c r="O24" i="18" s="1"/>
  <c r="O36" i="18" s="1"/>
  <c r="P24" i="18" s="1"/>
  <c r="P36" i="18" s="1"/>
  <c r="Q24" i="18" s="1"/>
  <c r="Q36" i="18" s="1"/>
  <c r="R24" i="18" s="1"/>
  <c r="R36" i="18" s="1"/>
  <c r="S24" i="18" s="1"/>
  <c r="S36" i="18" s="1"/>
  <c r="N26" i="18" s="1"/>
  <c r="N38" i="18" s="1"/>
  <c r="O26" i="18" s="1"/>
  <c r="O38" i="18" s="1"/>
  <c r="P26" i="18" s="1"/>
  <c r="P38" i="18" s="1"/>
  <c r="Q26" i="18" s="1"/>
  <c r="Q38" i="18" s="1"/>
  <c r="R26" i="18" s="1"/>
  <c r="R38" i="18" s="1"/>
  <c r="S26" i="18" s="1"/>
  <c r="T34" i="18"/>
  <c r="T32" i="18"/>
  <c r="T30" i="18"/>
  <c r="T28" i="18"/>
  <c r="U73" i="18" l="1"/>
  <c r="U49" i="18"/>
  <c r="Q63" i="18"/>
  <c r="Q67" i="18" s="1"/>
  <c r="R65" i="18"/>
  <c r="R69" i="18" s="1"/>
  <c r="R77" i="18" s="1"/>
  <c r="O65" i="18"/>
  <c r="O69" i="18" s="1"/>
  <c r="R67" i="18"/>
  <c r="R95" i="18" s="1"/>
  <c r="P67" i="18"/>
  <c r="P75" i="18" s="1"/>
  <c r="O67" i="18"/>
  <c r="T93" i="18"/>
  <c r="P59" i="18"/>
  <c r="R61" i="18"/>
  <c r="U89" i="18"/>
  <c r="T91" i="18"/>
  <c r="U93" i="18" s="1"/>
  <c r="R59" i="18"/>
  <c r="U34" i="18"/>
  <c r="N59" i="18"/>
  <c r="P61" i="18"/>
  <c r="T36" i="18"/>
  <c r="O59" i="18"/>
  <c r="Q61" i="18"/>
  <c r="U30" i="18"/>
  <c r="U81" i="18"/>
  <c r="U53" i="18"/>
  <c r="S59" i="18"/>
  <c r="N61" i="18"/>
  <c r="O61" i="18"/>
  <c r="Q59" i="18"/>
  <c r="S38" i="18"/>
  <c r="T26" i="18"/>
  <c r="T38" i="18" s="1"/>
  <c r="N69" i="18"/>
  <c r="S97" i="18"/>
  <c r="S101" i="18" s="1"/>
  <c r="T55" i="18"/>
  <c r="S57" i="18"/>
  <c r="T45" i="18"/>
  <c r="T57" i="18" s="1"/>
  <c r="O75" i="18"/>
  <c r="O95" i="18"/>
  <c r="O99" i="18" s="1"/>
  <c r="Q77" i="18"/>
  <c r="Q97" i="18"/>
  <c r="P77" i="18"/>
  <c r="P97" i="18"/>
  <c r="P101" i="18" s="1"/>
  <c r="S75" i="18"/>
  <c r="S99" i="18" s="1"/>
  <c r="N95" i="18"/>
  <c r="N99" i="18" s="1"/>
  <c r="G7" i="16"/>
  <c r="F7" i="16"/>
  <c r="C7" i="16"/>
  <c r="B7" i="16"/>
  <c r="R38" i="16"/>
  <c r="Q38" i="16"/>
  <c r="P38" i="16"/>
  <c r="O38" i="16"/>
  <c r="N38" i="16"/>
  <c r="M38" i="16"/>
  <c r="R36" i="16"/>
  <c r="Q36" i="16"/>
  <c r="P36" i="16"/>
  <c r="O36" i="16"/>
  <c r="N36" i="16"/>
  <c r="M36" i="16"/>
  <c r="R34" i="16"/>
  <c r="Q34" i="16"/>
  <c r="P34" i="16"/>
  <c r="O34" i="16"/>
  <c r="N34" i="16"/>
  <c r="M34" i="16"/>
  <c r="R32" i="16"/>
  <c r="Q32" i="16"/>
  <c r="P32" i="16"/>
  <c r="O32" i="16"/>
  <c r="N32" i="16"/>
  <c r="M32" i="16"/>
  <c r="R30" i="16"/>
  <c r="Q30" i="16"/>
  <c r="P30" i="16"/>
  <c r="O30" i="16"/>
  <c r="N30" i="16"/>
  <c r="M30" i="16"/>
  <c r="R28" i="16"/>
  <c r="Q28" i="16"/>
  <c r="P28" i="16"/>
  <c r="O28" i="16"/>
  <c r="N28" i="16"/>
  <c r="M28" i="16"/>
  <c r="M40" i="16" s="1"/>
  <c r="M2" i="16"/>
  <c r="J2" i="16"/>
  <c r="B9" i="16"/>
  <c r="G3" i="16"/>
  <c r="O77" i="18" l="1"/>
  <c r="O97" i="18"/>
  <c r="O101" i="18" s="1"/>
  <c r="T67" i="18"/>
  <c r="Q95" i="18"/>
  <c r="Q75" i="18"/>
  <c r="N42" i="16"/>
  <c r="T69" i="18"/>
  <c r="U57" i="18"/>
  <c r="R75" i="18"/>
  <c r="R99" i="18" s="1"/>
  <c r="Q101" i="18"/>
  <c r="R97" i="18"/>
  <c r="R101" i="18" s="1"/>
  <c r="S61" i="18"/>
  <c r="S65" i="18"/>
  <c r="P95" i="18"/>
  <c r="P99" i="18" s="1"/>
  <c r="T75" i="18"/>
  <c r="U38" i="18"/>
  <c r="N77" i="18"/>
  <c r="T77" i="18" s="1"/>
  <c r="N97" i="18"/>
  <c r="U69" i="18"/>
  <c r="P42" i="16"/>
  <c r="P40" i="16"/>
  <c r="S36" i="16"/>
  <c r="R42" i="16"/>
  <c r="Q40" i="16"/>
  <c r="S38" i="16"/>
  <c r="R40" i="16"/>
  <c r="M42" i="16"/>
  <c r="S34" i="16"/>
  <c r="T38" i="16"/>
  <c r="S28" i="16"/>
  <c r="T30" i="16" s="1"/>
  <c r="O42" i="16"/>
  <c r="O40" i="16"/>
  <c r="Q42" i="16"/>
  <c r="N40" i="16"/>
  <c r="S30" i="16"/>
  <c r="S32" i="16"/>
  <c r="T95" i="18" l="1"/>
  <c r="T99" i="18" s="1"/>
  <c r="Q99" i="18"/>
  <c r="U77" i="18"/>
  <c r="T97" i="18"/>
  <c r="T101" i="18" s="1"/>
  <c r="N101" i="18"/>
  <c r="S42" i="16"/>
  <c r="S40" i="16"/>
  <c r="T34" i="16"/>
  <c r="R66" i="6"/>
  <c r="R26" i="16" s="1"/>
  <c r="S62" i="6"/>
  <c r="S60" i="6"/>
  <c r="R50" i="6"/>
  <c r="Q50" i="6"/>
  <c r="P50" i="6"/>
  <c r="O50" i="6"/>
  <c r="N50" i="6"/>
  <c r="M50" i="6"/>
  <c r="R48" i="6"/>
  <c r="Q48" i="6"/>
  <c r="P48" i="6"/>
  <c r="O48" i="6"/>
  <c r="N48" i="6"/>
  <c r="M48" i="6"/>
  <c r="R82" i="6"/>
  <c r="R54" i="6" s="1"/>
  <c r="Q82" i="6"/>
  <c r="Q54" i="6" s="1"/>
  <c r="Q58" i="6" s="1"/>
  <c r="Q66" i="6" s="1"/>
  <c r="Q26" i="16" s="1"/>
  <c r="P82" i="6"/>
  <c r="P54" i="6" s="1"/>
  <c r="P58" i="6" s="1"/>
  <c r="O82" i="6"/>
  <c r="O54" i="6" s="1"/>
  <c r="O58" i="6" s="1"/>
  <c r="O66" i="6" s="1"/>
  <c r="O26" i="16" s="1"/>
  <c r="N82" i="6"/>
  <c r="N54" i="6" s="1"/>
  <c r="N58" i="6" s="1"/>
  <c r="M82" i="6"/>
  <c r="M54" i="6" s="1"/>
  <c r="M58" i="6" s="1"/>
  <c r="M66" i="6" s="1"/>
  <c r="M26" i="16" s="1"/>
  <c r="R80" i="6"/>
  <c r="R52" i="6" s="1"/>
  <c r="R56" i="6" s="1"/>
  <c r="R64" i="6" s="1"/>
  <c r="R24" i="16" s="1"/>
  <c r="Q80" i="6"/>
  <c r="Q52" i="6" s="1"/>
  <c r="Q56" i="6" s="1"/>
  <c r="Q64" i="6" s="1"/>
  <c r="Q24" i="16" s="1"/>
  <c r="P80" i="6"/>
  <c r="P52" i="6" s="1"/>
  <c r="P56" i="6" s="1"/>
  <c r="P64" i="6" s="1"/>
  <c r="P24" i="16" s="1"/>
  <c r="O80" i="6"/>
  <c r="O52" i="6" s="1"/>
  <c r="O56" i="6" s="1"/>
  <c r="O64" i="6" s="1"/>
  <c r="O24" i="16" s="1"/>
  <c r="N80" i="6"/>
  <c r="N52" i="6" s="1"/>
  <c r="N56" i="6" s="1"/>
  <c r="M80" i="6"/>
  <c r="M52" i="6" s="1"/>
  <c r="M56" i="6" s="1"/>
  <c r="S78" i="6"/>
  <c r="S76" i="6"/>
  <c r="S74" i="6"/>
  <c r="S72" i="6"/>
  <c r="U97" i="18" l="1"/>
  <c r="U101" i="18" s="1"/>
  <c r="O84" i="6"/>
  <c r="O88" i="6" s="1"/>
  <c r="Q86" i="6"/>
  <c r="Q90" i="6" s="1"/>
  <c r="T42" i="16"/>
  <c r="N66" i="6"/>
  <c r="N26" i="16" s="1"/>
  <c r="N86" i="6"/>
  <c r="N90" i="6" s="1"/>
  <c r="N64" i="6"/>
  <c r="N24" i="16" s="1"/>
  <c r="N84" i="6"/>
  <c r="N88" i="6" s="1"/>
  <c r="P66" i="6"/>
  <c r="P26" i="16" s="1"/>
  <c r="S26" i="16" s="1"/>
  <c r="P86" i="6"/>
  <c r="P90" i="6" s="1"/>
  <c r="Q46" i="16"/>
  <c r="Q50" i="16" s="1"/>
  <c r="P84" i="6"/>
  <c r="P88" i="6" s="1"/>
  <c r="R86" i="6"/>
  <c r="R90" i="6" s="1"/>
  <c r="P44" i="16"/>
  <c r="P48" i="16" s="1"/>
  <c r="O44" i="16"/>
  <c r="O48" i="16" s="1"/>
  <c r="Q84" i="6"/>
  <c r="Q88" i="6" s="1"/>
  <c r="Q44" i="16"/>
  <c r="Q48" i="16" s="1"/>
  <c r="R84" i="6"/>
  <c r="R88" i="6" s="1"/>
  <c r="R44" i="16"/>
  <c r="R48" i="16" s="1"/>
  <c r="M86" i="6"/>
  <c r="M90" i="6" s="1"/>
  <c r="M46" i="16"/>
  <c r="M50" i="16" s="1"/>
  <c r="R50" i="16"/>
  <c r="R46" i="16"/>
  <c r="O86" i="6"/>
  <c r="O90" i="6" s="1"/>
  <c r="O46" i="16"/>
  <c r="O50" i="16" s="1"/>
  <c r="M84" i="6"/>
  <c r="M64" i="6"/>
  <c r="M24" i="16" s="1"/>
  <c r="T62" i="6"/>
  <c r="S58" i="6"/>
  <c r="S56" i="6"/>
  <c r="T78" i="6"/>
  <c r="T74" i="6"/>
  <c r="M36" i="6"/>
  <c r="N24" i="6" s="1"/>
  <c r="N36" i="6" s="1"/>
  <c r="O24" i="6" s="1"/>
  <c r="O36" i="6" s="1"/>
  <c r="P24" i="6" s="1"/>
  <c r="P36" i="6" s="1"/>
  <c r="Q24" i="6" s="1"/>
  <c r="Q36" i="6" s="1"/>
  <c r="R24" i="6" s="1"/>
  <c r="R36" i="6" s="1"/>
  <c r="M26" i="6" s="1"/>
  <c r="M38" i="6" s="1"/>
  <c r="N26" i="6" s="1"/>
  <c r="N38" i="6" s="1"/>
  <c r="O26" i="6" s="1"/>
  <c r="O38" i="6" s="1"/>
  <c r="P26" i="6" s="1"/>
  <c r="P38" i="6" s="1"/>
  <c r="Q26" i="6" s="1"/>
  <c r="Q38" i="6" s="1"/>
  <c r="R26" i="6" s="1"/>
  <c r="R38" i="6" s="1"/>
  <c r="M88" i="6" l="1"/>
  <c r="N46" i="16"/>
  <c r="N50" i="16" s="1"/>
  <c r="S66" i="6"/>
  <c r="M44" i="16"/>
  <c r="M48" i="16"/>
  <c r="S24" i="16"/>
  <c r="P50" i="16"/>
  <c r="P46" i="16"/>
  <c r="S46" i="16" s="1"/>
  <c r="S50" i="16" s="1"/>
  <c r="N44" i="16"/>
  <c r="N48" i="16" s="1"/>
  <c r="S64" i="6"/>
  <c r="T58" i="6"/>
  <c r="T66" i="6" l="1"/>
  <c r="S44" i="16"/>
  <c r="S48" i="16" s="1"/>
  <c r="T26" i="16"/>
  <c r="S82" i="6"/>
  <c r="S80" i="6"/>
  <c r="T46" i="16" l="1"/>
  <c r="T50" i="16"/>
  <c r="S86" i="6"/>
  <c r="S90" i="6" s="1"/>
  <c r="S84" i="6"/>
  <c r="S88" i="6" s="1"/>
  <c r="T82" i="6"/>
  <c r="T86" i="6" l="1"/>
  <c r="T90" i="6" s="1"/>
  <c r="S68" i="6"/>
  <c r="S70" i="6" l="1"/>
  <c r="T70" i="6" s="1"/>
  <c r="S30" i="6" l="1"/>
  <c r="S28" i="6"/>
  <c r="T30" i="6" l="1"/>
  <c r="S32" i="6" l="1"/>
  <c r="S34" i="6"/>
  <c r="T34" i="6" l="1"/>
</calcChain>
</file>

<file path=xl/sharedStrings.xml><?xml version="1.0" encoding="utf-8"?>
<sst xmlns="http://schemas.openxmlformats.org/spreadsheetml/2006/main" count="1585" uniqueCount="293">
  <si>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</si>
  <si>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</si>
  <si>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</si>
  <si>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</si>
  <si>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</si>
  <si>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</si>
  <si>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</si>
  <si>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</si>
  <si>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</si>
  <si>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</si>
  <si>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</si>
  <si>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</si>
  <si>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</si>
  <si>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</si>
  <si>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</si>
  <si>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</si>
  <si>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</si>
  <si>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</si>
  <si>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</si>
  <si>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</si>
  <si>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</si>
  <si>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</si>
  <si>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</si>
  <si>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</si>
  <si>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</si>
  <si>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</si>
  <si>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</si>
  <si>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</si>
  <si>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</si>
  <si>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</si>
  <si>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</si>
  <si>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</si>
  <si>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</si>
  <si>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</si>
  <si>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</si>
  <si>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</si>
  <si>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</si>
  <si>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</si>
  <si>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</si>
  <si>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</si>
  <si>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④</t>
    <phoneticPr fontId="1"/>
  </si>
  <si>
    <t>⑤</t>
    <phoneticPr fontId="1"/>
  </si>
  <si>
    <t>⑥</t>
    <phoneticPr fontId="1"/>
  </si>
  <si>
    <t>⑧</t>
    <phoneticPr fontId="1"/>
  </si>
  <si>
    <t>⑮</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</si>
  <si>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</si>
  <si>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</si>
  <si>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</si>
  <si>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</si>
  <si>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</si>
  <si>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管理部</t>
    <rPh sb="0" eb="3">
      <t>カンリブ</t>
    </rPh>
    <phoneticPr fontId="1"/>
  </si>
  <si>
    <t>EXCEL</t>
    <phoneticPr fontId="1"/>
  </si>
  <si>
    <t>管理部(入力)</t>
    <rPh sb="0" eb="2">
      <t>カンリ</t>
    </rPh>
    <rPh sb="2" eb="3">
      <t>ブ</t>
    </rPh>
    <rPh sb="4" eb="6">
      <t>ニュウリョク</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</si>
  <si>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</si>
  <si>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</si>
  <si>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</si>
  <si>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</si>
  <si>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⑦</t>
    <phoneticPr fontId="1"/>
  </si>
  <si>
    <t>⑨</t>
    <phoneticPr fontId="1"/>
  </si>
  <si>
    <t>⑩</t>
    <phoneticPr fontId="1"/>
  </si>
  <si>
    <t>⑫</t>
    <phoneticPr fontId="1"/>
  </si>
  <si>
    <t>「部門費用」で業績評価するコストセンター（ＣＣ）</t>
    <rPh sb="1" eb="3">
      <t>ブモン</t>
    </rPh>
    <rPh sb="3" eb="5">
      <t>ヒヨウ</t>
    </rPh>
    <rPh sb="7" eb="11">
      <t>ギョウセキヒョウカ</t>
    </rPh>
    <phoneticPr fontId="1"/>
  </si>
  <si>
    <t>⑭</t>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</si>
  <si>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</si>
  <si>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⑪</t>
    <phoneticPr fontId="1"/>
  </si>
  <si>
    <t>工事進行基準の場合のPJ別予算作成</t>
    <rPh sb="0" eb="2">
      <t>コウジ</t>
    </rPh>
    <rPh sb="2" eb="4">
      <t>シンコウ</t>
    </rPh>
    <rPh sb="4" eb="6">
      <t>キジュン</t>
    </rPh>
    <rPh sb="7" eb="9">
      <t>バアイ</t>
    </rPh>
    <rPh sb="12" eb="13">
      <t>ベツ</t>
    </rPh>
    <rPh sb="13" eb="15">
      <t>ヨサン</t>
    </rPh>
    <rPh sb="15" eb="17">
      <t>サクセイ</t>
    </rPh>
    <phoneticPr fontId="1"/>
  </si>
  <si>
    <t>システム開発本部</t>
    <rPh sb="4" eb="6">
      <t>カイハツ</t>
    </rPh>
    <rPh sb="6" eb="8">
      <t>ホンブ</t>
    </rPh>
    <phoneticPr fontId="1"/>
  </si>
  <si>
    <t>…略…</t>
    <rPh sb="1" eb="2">
      <t>リャク</t>
    </rPh>
    <phoneticPr fontId="1"/>
  </si>
  <si>
    <t>【入力画面】＜システム開発本部＞月次PJ別損益計画…【1】(受注管理NO.A1・相手先：甲社)</t>
    <rPh sb="1" eb="3">
      <t>ニュウリョク</t>
    </rPh>
    <rPh sb="3" eb="5">
      <t>ガメン</t>
    </rPh>
    <rPh sb="11" eb="13">
      <t>カイハツ</t>
    </rPh>
    <rPh sb="13" eb="15">
      <t>ホンブ</t>
    </rPh>
    <rPh sb="16" eb="18">
      <t>ゲツジ</t>
    </rPh>
    <rPh sb="20" eb="21">
      <t>ベツ</t>
    </rPh>
    <rPh sb="21" eb="23">
      <t>ソンエキ</t>
    </rPh>
    <rPh sb="23" eb="25">
      <t>ケイカク</t>
    </rPh>
    <rPh sb="30" eb="32">
      <t>ジュチュウ</t>
    </rPh>
    <rPh sb="32" eb="34">
      <t>カンリ</t>
    </rPh>
    <rPh sb="40" eb="43">
      <t>アイテサキ</t>
    </rPh>
    <rPh sb="44" eb="45">
      <t>コウ</t>
    </rPh>
    <rPh sb="45" eb="46">
      <t>シャ</t>
    </rPh>
    <phoneticPr fontId="1"/>
  </si>
  <si>
    <t>受注高_月初残高</t>
    <rPh sb="0" eb="2">
      <t>ジュチュウ</t>
    </rPh>
    <rPh sb="2" eb="3">
      <t>ダカ</t>
    </rPh>
    <rPh sb="4" eb="5">
      <t>ツキ</t>
    </rPh>
    <rPh sb="5" eb="6">
      <t>ショ</t>
    </rPh>
    <rPh sb="6" eb="8">
      <t>ザンダカ</t>
    </rPh>
    <phoneticPr fontId="1"/>
  </si>
  <si>
    <t>受注高_月次増加高
＜新規受注高＞</t>
    <rPh sb="0" eb="2">
      <t>ジュチュウ</t>
    </rPh>
    <rPh sb="2" eb="3">
      <t>ダカ</t>
    </rPh>
    <rPh sb="4" eb="5">
      <t>ツキ</t>
    </rPh>
    <rPh sb="5" eb="6">
      <t>ジ</t>
    </rPh>
    <rPh sb="6" eb="8">
      <t>ゾウカ</t>
    </rPh>
    <rPh sb="8" eb="9">
      <t>ダカ</t>
    </rPh>
    <rPh sb="11" eb="13">
      <t>シンキ</t>
    </rPh>
    <rPh sb="13" eb="16">
      <t>ジュチュウダカ</t>
    </rPh>
    <phoneticPr fontId="1"/>
  </si>
  <si>
    <t>受注高_月次減少高
＜売上高計上額＞</t>
    <rPh sb="0" eb="3">
      <t>ジュチュウダカ</t>
    </rPh>
    <rPh sb="4" eb="6">
      <t>ゲツジ</t>
    </rPh>
    <rPh sb="6" eb="8">
      <t>ゲンショウ</t>
    </rPh>
    <rPh sb="8" eb="9">
      <t>ダカ</t>
    </rPh>
    <rPh sb="11" eb="14">
      <t>ウリアゲダカ</t>
    </rPh>
    <rPh sb="14" eb="17">
      <t>ケイジョウガク</t>
    </rPh>
    <phoneticPr fontId="1"/>
  </si>
  <si>
    <t>受注高_月末残高</t>
    <rPh sb="0" eb="2">
      <t>ジュチュウ</t>
    </rPh>
    <rPh sb="2" eb="3">
      <t>ダカ</t>
    </rPh>
    <rPh sb="4" eb="5">
      <t>ツキ</t>
    </rPh>
    <rPh sb="5" eb="6">
      <t>マツ</t>
    </rPh>
    <rPh sb="6" eb="8">
      <t>ザンダカ</t>
    </rPh>
    <phoneticPr fontId="1"/>
  </si>
  <si>
    <t>①＋②－③＝④</t>
    <phoneticPr fontId="1"/>
  </si>
  <si>
    <t>期首入力
次月から自動繰越</t>
    <rPh sb="0" eb="2">
      <t>キシュ</t>
    </rPh>
    <rPh sb="2" eb="3">
      <t>ニュウ</t>
    </rPh>
    <rPh sb="3" eb="4">
      <t>チカラ</t>
    </rPh>
    <rPh sb="5" eb="7">
      <t>ジゲツ</t>
    </rPh>
    <rPh sb="9" eb="11">
      <t>ジドウ</t>
    </rPh>
    <rPh sb="11" eb="13">
      <t>クリコシ</t>
    </rPh>
    <phoneticPr fontId="1"/>
  </si>
  <si>
    <t>受注総額</t>
    <rPh sb="0" eb="2">
      <t>ジュチュウ</t>
    </rPh>
    <rPh sb="2" eb="4">
      <t>ソウガク</t>
    </rPh>
    <phoneticPr fontId="1"/>
  </si>
  <si>
    <t>予定原価総額</t>
    <rPh sb="0" eb="2">
      <t>ヨテイ</t>
    </rPh>
    <rPh sb="2" eb="4">
      <t>ゲンカ</t>
    </rPh>
    <rPh sb="4" eb="6">
      <t>ソウガク</t>
    </rPh>
    <phoneticPr fontId="1"/>
  </si>
  <si>
    <t>%</t>
    <phoneticPr fontId="1"/>
  </si>
  <si>
    <t>⑥÷⑤×100%=⑦</t>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</si>
  <si>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</si>
  <si>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進捗率</t>
    <rPh sb="0" eb="3">
      <t>シンチョクリツ</t>
    </rPh>
    <phoneticPr fontId="1"/>
  </si>
  <si>
    <t>入力</t>
    <rPh sb="0" eb="2">
      <t>ニュウリョク</t>
    </rPh>
    <phoneticPr fontId="1"/>
  </si>
  <si>
    <t>開発経費合計</t>
    <rPh sb="0" eb="2">
      <t>カイハツ</t>
    </rPh>
    <rPh sb="2" eb="4">
      <t>ケイヒ</t>
    </rPh>
    <rPh sb="4" eb="6">
      <t>ゴウケイ</t>
    </rPh>
    <phoneticPr fontId="1"/>
  </si>
  <si>
    <t>労務費</t>
    <rPh sb="0" eb="3">
      <t>ロウムヒ</t>
    </rPh>
    <phoneticPr fontId="1"/>
  </si>
  <si>
    <t>外注費</t>
    <rPh sb="0" eb="3">
      <t>ガイチュウヒ</t>
    </rPh>
    <phoneticPr fontId="1"/>
  </si>
  <si>
    <t>その他経費</t>
    <rPh sb="2" eb="3">
      <t>タ</t>
    </rPh>
    <rPh sb="3" eb="5">
      <t>ケイヒ</t>
    </rPh>
    <phoneticPr fontId="1"/>
  </si>
  <si>
    <t>⑬÷⑤×100%=⑧</t>
    <phoneticPr fontId="1"/>
  </si>
  <si>
    <t>⑤×⑧÷100＝⑨</t>
    <phoneticPr fontId="1"/>
  </si>
  <si>
    <t>端数調整等</t>
    <rPh sb="0" eb="2">
      <t>ハスウ</t>
    </rPh>
    <rPh sb="2" eb="4">
      <t>チョウセイ</t>
    </rPh>
    <rPh sb="4" eb="5">
      <t>ナド</t>
    </rPh>
    <phoneticPr fontId="1"/>
  </si>
  <si>
    <t>調整前_売上高</t>
    <rPh sb="0" eb="3">
      <t>チョウセイマエ</t>
    </rPh>
    <rPh sb="4" eb="7">
      <t>ウリアゲダカ</t>
    </rPh>
    <phoneticPr fontId="1"/>
  </si>
  <si>
    <t>調整後_売上高</t>
    <rPh sb="0" eb="2">
      <t>チョウセイ</t>
    </rPh>
    <rPh sb="2" eb="3">
      <t>ゴ</t>
    </rPh>
    <rPh sb="4" eb="7">
      <t>ウリアゲダカ</t>
    </rPh>
    <phoneticPr fontId="1"/>
  </si>
  <si>
    <t>⑨＋⑩＝⑪</t>
    <phoneticPr fontId="1"/>
  </si>
  <si>
    <t>⑬</t>
    <phoneticPr fontId="1"/>
  </si>
  <si>
    <t>⑫＋⑬＋⑭＝⑮</t>
    <phoneticPr fontId="1"/>
  </si>
  <si>
    <t>⑯</t>
    <phoneticPr fontId="1"/>
  </si>
  <si>
    <t>⑪－⑮＝⑯</t>
    <phoneticPr fontId="1"/>
  </si>
  <si>
    <t>⑰</t>
    <phoneticPr fontId="1"/>
  </si>
  <si>
    <t>PJ別営業利益</t>
    <rPh sb="2" eb="3">
      <t>ベツ</t>
    </rPh>
    <rPh sb="3" eb="5">
      <t>エイギョウ</t>
    </rPh>
    <rPh sb="5" eb="7">
      <t>リエキ</t>
    </rPh>
    <phoneticPr fontId="1"/>
  </si>
  <si>
    <t>PJ別営業利益率</t>
    <rPh sb="2" eb="3">
      <t>ベツ</t>
    </rPh>
    <rPh sb="3" eb="5">
      <t>エイギョウ</t>
    </rPh>
    <rPh sb="5" eb="7">
      <t>リエキ</t>
    </rPh>
    <rPh sb="7" eb="8">
      <t>リツ</t>
    </rPh>
    <phoneticPr fontId="1"/>
  </si>
  <si>
    <t>⑯÷⑪×100=⑰</t>
    <phoneticPr fontId="1"/>
  </si>
  <si>
    <t>システム開発本部(入力)</t>
    <rPh sb="4" eb="6">
      <t>カイハツ</t>
    </rPh>
    <rPh sb="6" eb="8">
      <t>ホンブ</t>
    </rPh>
    <rPh sb="9" eb="11">
      <t>ニュウリョク</t>
    </rPh>
    <phoneticPr fontId="1"/>
  </si>
  <si>
    <t>略</t>
    <rPh sb="0" eb="1">
      <t>リャク</t>
    </rPh>
    <phoneticPr fontId="1"/>
  </si>
  <si>
    <t>システム開発本部（出力）</t>
    <rPh sb="4" eb="6">
      <t>カイハツ</t>
    </rPh>
    <rPh sb="6" eb="8">
      <t>ホンブ</t>
    </rPh>
    <rPh sb="9" eb="11">
      <t>シュツリョク</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</si>
  <si>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ブモンベツ</t>
    </rPh>
    <rPh sb="121" eb="123">
      <t>ゲツジ</t>
    </rPh>
    <rPh sb="123" eb="125">
      <t>ヨサン</t>
    </rPh>
    <rPh sb="128" eb="130">
      <t>コウサツ</t>
    </rPh>
    <phoneticPr fontId="1"/>
  </si>
  <si>
    <t>営業部(入力)</t>
    <rPh sb="0" eb="3">
      <t>エイギョウブ</t>
    </rPh>
    <rPh sb="4" eb="6">
      <t>ニュウリョク</t>
    </rPh>
    <phoneticPr fontId="1"/>
  </si>
  <si>
    <t>全社（出力）</t>
    <rPh sb="0" eb="2">
      <t>ゼンシャ</t>
    </rPh>
    <rPh sb="3" eb="5">
      <t>シュツリョク</t>
    </rPh>
    <phoneticPr fontId="1"/>
  </si>
  <si>
    <t>NO</t>
    <phoneticPr fontId="1"/>
  </si>
  <si>
    <t>⓵</t>
    <phoneticPr fontId="1"/>
  </si>
  <si>
    <t>②</t>
    <phoneticPr fontId="1"/>
  </si>
  <si>
    <t>③</t>
    <phoneticPr fontId="1"/>
  </si>
  <si>
    <t>ー</t>
    <phoneticPr fontId="1"/>
  </si>
  <si>
    <t>【予算実務上のポイント】</t>
    <rPh sb="1" eb="5">
      <t>ヨサンジツム</t>
    </rPh>
    <rPh sb="5" eb="6">
      <t>ジョウ</t>
    </rPh>
    <phoneticPr fontId="1"/>
  </si>
  <si>
    <t>システム開発本部（入力）</t>
    <rPh sb="4" eb="6">
      <t>カイハツ</t>
    </rPh>
    <rPh sb="6" eb="7">
      <t>ホン</t>
    </rPh>
    <rPh sb="7" eb="8">
      <t>ブ</t>
    </rPh>
    <rPh sb="9" eb="11">
      <t>ニュウリョク</t>
    </rPh>
    <phoneticPr fontId="1"/>
  </si>
  <si>
    <t>システム開発本部（出力）</t>
    <rPh sb="4" eb="6">
      <t>カイハツ</t>
    </rPh>
    <rPh sb="6" eb="7">
      <t>ホン</t>
    </rPh>
    <rPh sb="7" eb="8">
      <t>ブ</t>
    </rPh>
    <rPh sb="9" eb="11">
      <t>シュツリョク</t>
    </rPh>
    <phoneticPr fontId="1"/>
  </si>
  <si>
    <t>【出力画面】＜システム開発本部＞月次部門別PJ別損益計画…【2’】(入力画面よりプログラム転記)</t>
    <rPh sb="1" eb="2">
      <t>デ</t>
    </rPh>
    <rPh sb="2" eb="3">
      <t>リョク</t>
    </rPh>
    <rPh sb="3" eb="5">
      <t>ガメン</t>
    </rPh>
    <rPh sb="11" eb="13">
      <t>カイハツ</t>
    </rPh>
    <rPh sb="13" eb="15">
      <t>ホンブ</t>
    </rPh>
    <rPh sb="16" eb="18">
      <t>ゲツジ</t>
    </rPh>
    <rPh sb="18" eb="21">
      <t>ブモンベツ</t>
    </rPh>
    <rPh sb="23" eb="24">
      <t>ベツ</t>
    </rPh>
    <rPh sb="24" eb="26">
      <t>ソンエキ</t>
    </rPh>
    <rPh sb="26" eb="28">
      <t>ケイカク</t>
    </rPh>
    <rPh sb="34" eb="36">
      <t>ニュウリョク</t>
    </rPh>
    <rPh sb="36" eb="38">
      <t>ガメン</t>
    </rPh>
    <rPh sb="45" eb="47">
      <t>テンキ</t>
    </rPh>
    <phoneticPr fontId="1"/>
  </si>
  <si>
    <t>A⓵システム開発本部
_入力よりプログラム転記</t>
    <rPh sb="6" eb="8">
      <t>カイハツ</t>
    </rPh>
    <rPh sb="8" eb="9">
      <t>ホン</t>
    </rPh>
    <rPh sb="9" eb="10">
      <t>ブ</t>
    </rPh>
    <rPh sb="12" eb="14">
      <t>ニュウリョク</t>
    </rPh>
    <rPh sb="21" eb="23">
      <t>テンキ</t>
    </rPh>
    <phoneticPr fontId="1"/>
  </si>
  <si>
    <t>売上高</t>
    <rPh sb="0" eb="3">
      <t>ウリアゲダカ</t>
    </rPh>
    <phoneticPr fontId="1"/>
  </si>
  <si>
    <t>⑤</t>
    <phoneticPr fontId="1"/>
  </si>
  <si>
    <t>製造費用合計</t>
    <rPh sb="0" eb="2">
      <t>セイゾウ</t>
    </rPh>
    <rPh sb="2" eb="4">
      <t>ヒヨウ</t>
    </rPh>
    <rPh sb="4" eb="6">
      <t>ゴウケイ</t>
    </rPh>
    <phoneticPr fontId="1"/>
  </si>
  <si>
    <t>②＋③＋④＝⑤</t>
    <phoneticPr fontId="1"/>
  </si>
  <si>
    <t>⑥</t>
    <phoneticPr fontId="1"/>
  </si>
  <si>
    <t>PJ別粗利益</t>
    <rPh sb="2" eb="3">
      <t>ベツ</t>
    </rPh>
    <rPh sb="3" eb="6">
      <t>ソリエキ</t>
    </rPh>
    <phoneticPr fontId="1"/>
  </si>
  <si>
    <t>①－⑤＝⑥</t>
    <phoneticPr fontId="1"/>
  </si>
  <si>
    <t>PJ別粗利益率</t>
    <rPh sb="2" eb="3">
      <t>ベツ</t>
    </rPh>
    <rPh sb="3" eb="6">
      <t>ソリエキ</t>
    </rPh>
    <rPh sb="6" eb="7">
      <t>リツ</t>
    </rPh>
    <phoneticPr fontId="1"/>
  </si>
  <si>
    <t>⑥÷①×100%=⑦</t>
    <phoneticPr fontId="1"/>
  </si>
  <si>
    <t>⑦</t>
    <phoneticPr fontId="1"/>
  </si>
  <si>
    <t>EXCEL予算業務では、PJ別の入力画面の各月の予算データをPJ別月次予算PLの各セルへ転記するプログラムを作成し、検証をする作業が必要になる。</t>
    <rPh sb="14" eb="15">
      <t>ベツ</t>
    </rPh>
    <rPh sb="16" eb="20">
      <t>ニュウリョクガメン</t>
    </rPh>
    <rPh sb="21" eb="22">
      <t>カク</t>
    </rPh>
    <rPh sb="22" eb="23">
      <t>ツキ</t>
    </rPh>
    <rPh sb="24" eb="26">
      <t>ヨサン</t>
    </rPh>
    <rPh sb="32" eb="33">
      <t>ベツ</t>
    </rPh>
    <rPh sb="40" eb="41">
      <t>カク</t>
    </rPh>
    <rPh sb="44" eb="46">
      <t>テンキ</t>
    </rPh>
    <rPh sb="54" eb="56">
      <t>サクセイ</t>
    </rPh>
    <rPh sb="58" eb="60">
      <t>ケンショウ</t>
    </rPh>
    <rPh sb="63" eb="65">
      <t>サギョウ</t>
    </rPh>
    <rPh sb="66" eb="68">
      <t>ヒツヨウ</t>
    </rPh>
    <phoneticPr fontId="1"/>
  </si>
  <si>
    <t>工事進行基準を採用しているので、「PJ別の月次製造費用÷見積工事原価×100%=進捗率」に従って「PJ別受注高場×進捗率＝売上高」が月次計上されている。</t>
    <rPh sb="0" eb="2">
      <t>コウジ</t>
    </rPh>
    <rPh sb="2" eb="6">
      <t>シンコウキジュン</t>
    </rPh>
    <rPh sb="7" eb="9">
      <t>サイヨウ</t>
    </rPh>
    <rPh sb="19" eb="20">
      <t>ベツ</t>
    </rPh>
    <rPh sb="21" eb="23">
      <t>ゲツジ</t>
    </rPh>
    <rPh sb="23" eb="27">
      <t>セイゾウヒヨウ</t>
    </rPh>
    <rPh sb="28" eb="34">
      <t>ミツモリコウジゲンカ</t>
    </rPh>
    <rPh sb="40" eb="43">
      <t>シンチョクリツ</t>
    </rPh>
    <rPh sb="45" eb="46">
      <t>シタガ</t>
    </rPh>
    <rPh sb="51" eb="52">
      <t>ベツ</t>
    </rPh>
    <rPh sb="52" eb="55">
      <t>ジュチュウダカ</t>
    </rPh>
    <rPh sb="55" eb="56">
      <t>バ</t>
    </rPh>
    <rPh sb="57" eb="60">
      <t>シンチョクリツ</t>
    </rPh>
    <rPh sb="61" eb="64">
      <t>ウリアゲダカ</t>
    </rPh>
    <rPh sb="66" eb="68">
      <t>ゲツジ</t>
    </rPh>
    <rPh sb="68" eb="70">
      <t>ケイジョウ</t>
    </rPh>
    <phoneticPr fontId="1"/>
  </si>
  <si>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ＰＪ別月次予算ＰＬを完成させなさい。</t>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10" eb="111">
      <t>ベツ</t>
    </rPh>
    <rPh sb="111" eb="113">
      <t>ゲツジ</t>
    </rPh>
    <rPh sb="113" eb="115">
      <t>ヨサン</t>
    </rPh>
    <rPh sb="118" eb="120">
      <t>カンセイ</t>
    </rPh>
    <phoneticPr fontId="1"/>
  </si>
  <si>
    <t>【②予算会計システム】</t>
    <rPh sb="2" eb="4">
      <t>ヨサン</t>
    </rPh>
    <rPh sb="4" eb="6">
      <t>カイケイ</t>
    </rPh>
    <phoneticPr fontId="1"/>
  </si>
  <si>
    <t>自動予算仕訳登録</t>
    <rPh sb="0" eb="2">
      <t>ジドウ</t>
    </rPh>
    <rPh sb="2" eb="4">
      <t>ヨサン</t>
    </rPh>
    <rPh sb="4" eb="6">
      <t>シワケ</t>
    </rPh>
    <rPh sb="6" eb="8">
      <t>トウロク</t>
    </rPh>
    <phoneticPr fontId="1"/>
  </si>
  <si>
    <t>非会計数値予算仕訳</t>
    <rPh sb="0" eb="5">
      <t>ヒカイケイスウチ</t>
    </rPh>
    <rPh sb="5" eb="7">
      <t>ヨサン</t>
    </rPh>
    <rPh sb="7" eb="9">
      <t>シワケ</t>
    </rPh>
    <phoneticPr fontId="1"/>
  </si>
  <si>
    <t>　　　：新規受注　②</t>
    <rPh sb="4" eb="6">
      <t>シンキ</t>
    </rPh>
    <rPh sb="6" eb="8">
      <t>ジュチュウ</t>
    </rPh>
    <phoneticPr fontId="1"/>
  </si>
  <si>
    <t>⓸＝⓹</t>
    <phoneticPr fontId="1"/>
  </si>
  <si>
    <t>総工事原価_月初残高</t>
    <rPh sb="0" eb="1">
      <t>ソウ</t>
    </rPh>
    <rPh sb="1" eb="3">
      <t>コウジ</t>
    </rPh>
    <rPh sb="3" eb="5">
      <t>ゲンカ</t>
    </rPh>
    <rPh sb="6" eb="7">
      <t>ツキ</t>
    </rPh>
    <rPh sb="7" eb="8">
      <t>ショ</t>
    </rPh>
    <rPh sb="8" eb="10">
      <t>ザンダカ</t>
    </rPh>
    <phoneticPr fontId="1"/>
  </si>
  <si>
    <t>総工事原価_月次増加高</t>
    <rPh sb="0" eb="1">
      <t>ソウ</t>
    </rPh>
    <rPh sb="1" eb="3">
      <t>コウジ</t>
    </rPh>
    <rPh sb="3" eb="5">
      <t>ゲンカ</t>
    </rPh>
    <rPh sb="6" eb="7">
      <t>ツキ</t>
    </rPh>
    <rPh sb="7" eb="8">
      <t>ジ</t>
    </rPh>
    <rPh sb="8" eb="10">
      <t>ゾウカ</t>
    </rPh>
    <rPh sb="10" eb="11">
      <t>ダカ</t>
    </rPh>
    <phoneticPr fontId="1"/>
  </si>
  <si>
    <t>　　　：増加修正　⑦</t>
    <rPh sb="4" eb="6">
      <t>ゾウカ</t>
    </rPh>
    <rPh sb="6" eb="8">
      <t>シュウセイ</t>
    </rPh>
    <phoneticPr fontId="1"/>
  </si>
  <si>
    <t>総工事原価_月次減少高</t>
    <rPh sb="0" eb="3">
      <t>ソウコウジ</t>
    </rPh>
    <rPh sb="3" eb="5">
      <t>ゲンカ</t>
    </rPh>
    <rPh sb="6" eb="8">
      <t>ゲツジ</t>
    </rPh>
    <rPh sb="8" eb="10">
      <t>ゲンショウ</t>
    </rPh>
    <rPh sb="10" eb="11">
      <t>ダカ</t>
    </rPh>
    <phoneticPr fontId="1"/>
  </si>
  <si>
    <t>⑧</t>
    <phoneticPr fontId="1"/>
  </si>
  <si>
    <t>：減額修正⑧</t>
    <rPh sb="1" eb="3">
      <t>ゲンガク</t>
    </rPh>
    <rPh sb="3" eb="5">
      <t>シュウセイ</t>
    </rPh>
    <phoneticPr fontId="1"/>
  </si>
  <si>
    <t>総工事原価_月末残高</t>
    <rPh sb="0" eb="1">
      <t>ソウ</t>
    </rPh>
    <rPh sb="1" eb="3">
      <t>コウジ</t>
    </rPh>
    <rPh sb="3" eb="5">
      <t>ゲンカ</t>
    </rPh>
    <rPh sb="6" eb="7">
      <t>ツキ</t>
    </rPh>
    <rPh sb="7" eb="8">
      <t>マツ</t>
    </rPh>
    <rPh sb="8" eb="10">
      <t>ザンダカ</t>
    </rPh>
    <phoneticPr fontId="1"/>
  </si>
  <si>
    <t>⓺＋⑦－⑧＝⑨</t>
    <phoneticPr fontId="1"/>
  </si>
  <si>
    <t>⑨÷⓹×100=⑩</t>
    <phoneticPr fontId="1"/>
  </si>
  <si>
    <t>⑤×⑪÷100＝⑫</t>
    <phoneticPr fontId="1"/>
  </si>
  <si>
    <t>⑮</t>
    <phoneticPr fontId="1"/>
  </si>
  <si>
    <t>⑱</t>
    <phoneticPr fontId="1"/>
  </si>
  <si>
    <t>⑲</t>
    <phoneticPr fontId="1"/>
  </si>
  <si>
    <t>⑮＋⑯＋⑰＝⑱</t>
    <phoneticPr fontId="1"/>
  </si>
  <si>
    <t>⑳</t>
    <phoneticPr fontId="1"/>
  </si>
  <si>
    <t>⑭－⑱＝⑲</t>
    <phoneticPr fontId="1"/>
  </si>
  <si>
    <t>⑲÷⑭×100=⑳</t>
    <phoneticPr fontId="1"/>
  </si>
  <si>
    <t>⑱÷⑨×100%=⑪</t>
    <phoneticPr fontId="1"/>
  </si>
  <si>
    <t>計算科目</t>
    <rPh sb="0" eb="2">
      <t>ケイサン</t>
    </rPh>
    <rPh sb="2" eb="4">
      <t>カモク</t>
    </rPh>
    <phoneticPr fontId="1"/>
  </si>
  <si>
    <t>⑫＋⑬＝⑭
⑭×10%=⑭’
⑭＋⑭’＝⑭”</t>
    <phoneticPr fontId="1"/>
  </si>
  <si>
    <t>CR労務費⑮</t>
    <rPh sb="2" eb="5">
      <t>ロウムヒ</t>
    </rPh>
    <phoneticPr fontId="1"/>
  </si>
  <si>
    <t>　/BS_現金預金⑮</t>
    <rPh sb="5" eb="7">
      <t>ゲンキン</t>
    </rPh>
    <rPh sb="7" eb="9">
      <t>ヨキン</t>
    </rPh>
    <phoneticPr fontId="1"/>
  </si>
  <si>
    <t>BS未払消費税等⑯’</t>
    <rPh sb="2" eb="4">
      <t>ミハラ</t>
    </rPh>
    <rPh sb="4" eb="7">
      <t>ショウヒゼイ</t>
    </rPh>
    <rPh sb="7" eb="8">
      <t>ナド</t>
    </rPh>
    <phoneticPr fontId="1"/>
  </si>
  <si>
    <t>CR外注費⑯/BS_買掛金⑯”</t>
    <rPh sb="2" eb="5">
      <t>ガイチュウヒ</t>
    </rPh>
    <phoneticPr fontId="1"/>
  </si>
  <si>
    <t>決済条件：翌月振込支払</t>
    <rPh sb="0" eb="2">
      <t>ケッサイ</t>
    </rPh>
    <rPh sb="2" eb="4">
      <t>ジョウケン</t>
    </rPh>
    <rPh sb="5" eb="7">
      <t>ヨクゲツ</t>
    </rPh>
    <rPh sb="7" eb="9">
      <t>フリコミ</t>
    </rPh>
    <rPh sb="9" eb="11">
      <t>シハライ</t>
    </rPh>
    <phoneticPr fontId="1"/>
  </si>
  <si>
    <t>BS買掛金⑯”/BS現金預金⑯”</t>
    <rPh sb="2" eb="5">
      <t>カイカケキン</t>
    </rPh>
    <rPh sb="10" eb="12">
      <t>ゲンキン</t>
    </rPh>
    <rPh sb="12" eb="14">
      <t>ヨキン</t>
    </rPh>
    <phoneticPr fontId="1"/>
  </si>
  <si>
    <t>CRその他経費⑰/BS_未払金⑰”</t>
    <rPh sb="4" eb="5">
      <t>タ</t>
    </rPh>
    <rPh sb="5" eb="7">
      <t>ケイヒ</t>
    </rPh>
    <rPh sb="12" eb="14">
      <t>ミハラ</t>
    </rPh>
    <phoneticPr fontId="1"/>
  </si>
  <si>
    <t>BS未払消費税等⑰’</t>
    <rPh sb="2" eb="4">
      <t>ミハラ</t>
    </rPh>
    <rPh sb="4" eb="7">
      <t>ショウヒゼイ</t>
    </rPh>
    <rPh sb="7" eb="8">
      <t>ナド</t>
    </rPh>
    <phoneticPr fontId="1"/>
  </si>
  <si>
    <t>BS未払金⑰”/BS現金預金⑰”</t>
    <rPh sb="2" eb="5">
      <t>ミハライキン</t>
    </rPh>
    <rPh sb="10" eb="12">
      <t>ゲンキン</t>
    </rPh>
    <rPh sb="12" eb="14">
      <t>ヨキン</t>
    </rPh>
    <phoneticPr fontId="1"/>
  </si>
  <si>
    <t>KPI_総工事原価⑦</t>
    <rPh sb="4" eb="5">
      <t>ソウ</t>
    </rPh>
    <rPh sb="5" eb="7">
      <t>コウジ</t>
    </rPh>
    <rPh sb="7" eb="9">
      <t>ゲンカ</t>
    </rPh>
    <phoneticPr fontId="1"/>
  </si>
  <si>
    <t>／KPI_総工事原価の増加理由</t>
    <rPh sb="5" eb="6">
      <t>ソウ</t>
    </rPh>
    <rPh sb="6" eb="8">
      <t>コウジ</t>
    </rPh>
    <rPh sb="8" eb="10">
      <t>ゲンカ</t>
    </rPh>
    <rPh sb="11" eb="13">
      <t>ゾウカ</t>
    </rPh>
    <rPh sb="13" eb="15">
      <t>リユウ</t>
    </rPh>
    <phoneticPr fontId="1"/>
  </si>
  <si>
    <t>KPI_総工事原価の減少理由</t>
    <rPh sb="4" eb="7">
      <t>ソウコウジ</t>
    </rPh>
    <rPh sb="7" eb="9">
      <t>ゲンカ</t>
    </rPh>
    <rPh sb="10" eb="12">
      <t>ゲンショウ</t>
    </rPh>
    <rPh sb="12" eb="14">
      <t>リユウ</t>
    </rPh>
    <phoneticPr fontId="1"/>
  </si>
  <si>
    <t>　　　　/KPI_総工事原価⑧</t>
    <rPh sb="9" eb="10">
      <t>ソウ</t>
    </rPh>
    <rPh sb="10" eb="12">
      <t>コウジ</t>
    </rPh>
    <rPh sb="12" eb="14">
      <t>ゲンカ</t>
    </rPh>
    <phoneticPr fontId="1"/>
  </si>
  <si>
    <t>KPI_受注高②</t>
    <rPh sb="4" eb="7">
      <t>ジュチュウダカ</t>
    </rPh>
    <phoneticPr fontId="1"/>
  </si>
  <si>
    <t>　／KPI_受注高増加理由</t>
    <rPh sb="6" eb="8">
      <t>ジュチュウ</t>
    </rPh>
    <rPh sb="8" eb="9">
      <t>ダカ</t>
    </rPh>
    <rPh sb="9" eb="11">
      <t>ゾウカ</t>
    </rPh>
    <rPh sb="11" eb="13">
      <t>リユウ</t>
    </rPh>
    <phoneticPr fontId="1"/>
  </si>
  <si>
    <t>KPI_受注高減少理由</t>
    <rPh sb="4" eb="6">
      <t>ジュチュウ</t>
    </rPh>
    <rPh sb="6" eb="7">
      <t>ダカ</t>
    </rPh>
    <rPh sb="7" eb="9">
      <t>ゲンショウ</t>
    </rPh>
    <rPh sb="9" eb="11">
      <t>リユウ</t>
    </rPh>
    <phoneticPr fontId="1"/>
  </si>
  <si>
    <t>　：売上計上⓷</t>
    <rPh sb="2" eb="4">
      <t>ウリアゲ</t>
    </rPh>
    <rPh sb="4" eb="6">
      <t>ケイジョウ</t>
    </rPh>
    <phoneticPr fontId="1"/>
  </si>
  <si>
    <t>　　　　/KPI_受注高③</t>
    <rPh sb="9" eb="12">
      <t>ジュチュウダカ</t>
    </rPh>
    <phoneticPr fontId="1"/>
  </si>
  <si>
    <t>自動予算仕訳（計上）</t>
    <rPh sb="0" eb="2">
      <t>ジドウ</t>
    </rPh>
    <rPh sb="2" eb="4">
      <t>ヨサン</t>
    </rPh>
    <rPh sb="4" eb="6">
      <t>シワケ</t>
    </rPh>
    <rPh sb="7" eb="9">
      <t>ケイジョウ</t>
    </rPh>
    <phoneticPr fontId="1"/>
  </si>
  <si>
    <t>予算会計システム_予算仕訳自動計上【４月入力分】</t>
    <rPh sb="0" eb="4">
      <t>ヨサンカイケイ</t>
    </rPh>
    <rPh sb="9" eb="13">
      <t>ヨサンシワケ</t>
    </rPh>
    <rPh sb="13" eb="17">
      <t>ジドウケイジョウ</t>
    </rPh>
    <rPh sb="19" eb="20">
      <t>ツキ</t>
    </rPh>
    <rPh sb="20" eb="22">
      <t>ニュウリョク</t>
    </rPh>
    <rPh sb="22" eb="23">
      <t>ブン</t>
    </rPh>
    <phoneticPr fontId="1"/>
  </si>
  <si>
    <t>自動予算仕訳（決済）</t>
    <rPh sb="0" eb="2">
      <t>ジドウ</t>
    </rPh>
    <rPh sb="2" eb="4">
      <t>ヨサン</t>
    </rPh>
    <rPh sb="4" eb="6">
      <t>シワケ</t>
    </rPh>
    <rPh sb="7" eb="9">
      <t>ケッサイ</t>
    </rPh>
    <phoneticPr fontId="1"/>
  </si>
  <si>
    <t>会計数値</t>
    <rPh sb="0" eb="4">
      <t>カイケイスウチ</t>
    </rPh>
    <phoneticPr fontId="1"/>
  </si>
  <si>
    <t>非会計数値</t>
    <rPh sb="0" eb="5">
      <t>ヒカイケイスウチ</t>
    </rPh>
    <phoneticPr fontId="1"/>
  </si>
  <si>
    <t>4/30</t>
    <phoneticPr fontId="1"/>
  </si>
  <si>
    <t>KPI_受注高  ② 10,000千円</t>
    <rPh sb="4" eb="7">
      <t>ジュチュウダカ</t>
    </rPh>
    <rPh sb="17" eb="19">
      <t>センエン</t>
    </rPh>
    <phoneticPr fontId="1"/>
  </si>
  <si>
    <t>　　　：新規受注　②　10,000千円</t>
    <rPh sb="4" eb="6">
      <t>シンキ</t>
    </rPh>
    <rPh sb="6" eb="8">
      <t>ジュチュウ</t>
    </rPh>
    <phoneticPr fontId="1"/>
  </si>
  <si>
    <t>　：売上計上⓷　　－千円</t>
    <rPh sb="2" eb="4">
      <t>ウリアゲ</t>
    </rPh>
    <rPh sb="4" eb="6">
      <t>ケイジョウ</t>
    </rPh>
    <rPh sb="10" eb="12">
      <t>センエン</t>
    </rPh>
    <phoneticPr fontId="1"/>
  </si>
  <si>
    <t>　　　　/KPI_受注高③　－千円</t>
    <rPh sb="9" eb="12">
      <t>ジュチュウダカ</t>
    </rPh>
    <rPh sb="15" eb="17">
      <t>センエン</t>
    </rPh>
    <phoneticPr fontId="1"/>
  </si>
  <si>
    <t>⑥</t>
    <phoneticPr fontId="1"/>
  </si>
  <si>
    <t>KPI_総工事原価⑦7,000千円</t>
    <rPh sb="4" eb="5">
      <t>ソウ</t>
    </rPh>
    <rPh sb="5" eb="7">
      <t>コウジ</t>
    </rPh>
    <rPh sb="7" eb="9">
      <t>ゲンカ</t>
    </rPh>
    <rPh sb="15" eb="17">
      <t>センエン</t>
    </rPh>
    <phoneticPr fontId="1"/>
  </si>
  <si>
    <t>　／KPI_総工事原価の増加理由</t>
    <rPh sb="6" eb="7">
      <t>ソウ</t>
    </rPh>
    <rPh sb="7" eb="9">
      <t>コウジ</t>
    </rPh>
    <rPh sb="9" eb="11">
      <t>ゲンカ</t>
    </rPh>
    <rPh sb="12" eb="14">
      <t>ゾウカ</t>
    </rPh>
    <rPh sb="14" eb="16">
      <t>リユウ</t>
    </rPh>
    <phoneticPr fontId="1"/>
  </si>
  <si>
    <t>　　　　　　BS未払消費税等⑭’　49千円</t>
    <rPh sb="8" eb="10">
      <t>ミハラ</t>
    </rPh>
    <rPh sb="10" eb="13">
      <t>ショウヒゼイ</t>
    </rPh>
    <rPh sb="13" eb="14">
      <t>ナド</t>
    </rPh>
    <rPh sb="19" eb="21">
      <t>センエン</t>
    </rPh>
    <phoneticPr fontId="1"/>
  </si>
  <si>
    <t>　　　　　/PL売上高　　　⑭　490千円</t>
    <rPh sb="8" eb="11">
      <t>ウリアゲダカ</t>
    </rPh>
    <rPh sb="19" eb="21">
      <t>センエン</t>
    </rPh>
    <phoneticPr fontId="1"/>
  </si>
  <si>
    <t>BS売掛金⑭”　　539千円</t>
    <rPh sb="2" eb="5">
      <t>ウリカケキン</t>
    </rPh>
    <rPh sb="12" eb="14">
      <t>センエン</t>
    </rPh>
    <phoneticPr fontId="1"/>
  </si>
  <si>
    <t>4/30</t>
    <phoneticPr fontId="1"/>
  </si>
  <si>
    <t>5/31 (決済条件：翌月振込入金)</t>
    <rPh sb="6" eb="10">
      <t>ケッサイジョウケン</t>
    </rPh>
    <rPh sb="11" eb="13">
      <t>ヨクゲツ</t>
    </rPh>
    <rPh sb="13" eb="15">
      <t>フリコミ</t>
    </rPh>
    <rPh sb="15" eb="17">
      <t>ニュウキン</t>
    </rPh>
    <phoneticPr fontId="1"/>
  </si>
  <si>
    <t>BS現金預金⑭”　　539千円</t>
    <rPh sb="2" eb="4">
      <t>ゲンキン</t>
    </rPh>
    <rPh sb="4" eb="6">
      <t>ヨキン</t>
    </rPh>
    <rPh sb="13" eb="15">
      <t>センエン</t>
    </rPh>
    <phoneticPr fontId="1"/>
  </si>
  <si>
    <t>　　　　　/BS売掛金　　　⑭”539千円</t>
    <rPh sb="8" eb="11">
      <t>ウリカケキン</t>
    </rPh>
    <rPh sb="19" eb="21">
      <t>センエン</t>
    </rPh>
    <phoneticPr fontId="1"/>
  </si>
  <si>
    <t>　　　　/BS_買掛金⑯”　110千円</t>
    <rPh sb="17" eb="19">
      <t>センエン</t>
    </rPh>
    <phoneticPr fontId="1"/>
  </si>
  <si>
    <t>5/31 (決済条件：翌月振込支払)</t>
    <rPh sb="6" eb="10">
      <t>ケッサイジョウケン</t>
    </rPh>
    <rPh sb="11" eb="13">
      <t>ヨクゲツ</t>
    </rPh>
    <rPh sb="13" eb="15">
      <t>フリコミ</t>
    </rPh>
    <rPh sb="15" eb="17">
      <t>シハライ</t>
    </rPh>
    <phoneticPr fontId="1"/>
  </si>
  <si>
    <t>4/30　消費税計算四捨五入</t>
    <rPh sb="5" eb="8">
      <t>ショウヒゼイ</t>
    </rPh>
    <rPh sb="8" eb="10">
      <t>ケイサン</t>
    </rPh>
    <rPh sb="10" eb="14">
      <t>シシャゴニュウ</t>
    </rPh>
    <phoneticPr fontId="1"/>
  </si>
  <si>
    <t>　　　　/BS_未払金　⑰”　５0千円</t>
    <rPh sb="8" eb="10">
      <t>ミハラ</t>
    </rPh>
    <rPh sb="10" eb="11">
      <t>キン</t>
    </rPh>
    <rPh sb="17" eb="19">
      <t>センエン</t>
    </rPh>
    <phoneticPr fontId="1"/>
  </si>
  <si>
    <t>　　　　/BS_現金預金⑯”　110千円</t>
    <rPh sb="8" eb="10">
      <t>ゲンキン</t>
    </rPh>
    <rPh sb="10" eb="12">
      <t>ヨキン</t>
    </rPh>
    <rPh sb="18" eb="20">
      <t>センエン</t>
    </rPh>
    <phoneticPr fontId="1"/>
  </si>
  <si>
    <t>BS_未払消費税等⑰’  ５千円</t>
    <rPh sb="3" eb="5">
      <t>ミハラ</t>
    </rPh>
    <rPh sb="5" eb="8">
      <t>ショウヒゼイ</t>
    </rPh>
    <rPh sb="8" eb="9">
      <t>ナド</t>
    </rPh>
    <rPh sb="14" eb="16">
      <t>センエン</t>
    </rPh>
    <phoneticPr fontId="1"/>
  </si>
  <si>
    <t>CR_その他経費　⑰ 45千円</t>
    <rPh sb="5" eb="6">
      <t>タ</t>
    </rPh>
    <rPh sb="6" eb="8">
      <t>ケイヒ</t>
    </rPh>
    <rPh sb="13" eb="15">
      <t>センエン</t>
    </rPh>
    <phoneticPr fontId="1"/>
  </si>
  <si>
    <t>CR_外注費⑯          100千円</t>
    <rPh sb="3" eb="6">
      <t>ガイチュウヒ</t>
    </rPh>
    <rPh sb="20" eb="22">
      <t>センエン</t>
    </rPh>
    <phoneticPr fontId="1"/>
  </si>
  <si>
    <t>BS_未払消費税等⑯’  10千円</t>
    <rPh sb="3" eb="5">
      <t>ミハラ</t>
    </rPh>
    <rPh sb="5" eb="8">
      <t>ショウヒゼイ</t>
    </rPh>
    <rPh sb="8" eb="9">
      <t>ナド</t>
    </rPh>
    <rPh sb="15" eb="17">
      <t>センエン</t>
    </rPh>
    <phoneticPr fontId="1"/>
  </si>
  <si>
    <t>CR_労務費⑮ 200千円</t>
    <rPh sb="3" eb="6">
      <t>ロウムヒ</t>
    </rPh>
    <rPh sb="11" eb="13">
      <t>センエン</t>
    </rPh>
    <phoneticPr fontId="1"/>
  </si>
  <si>
    <t>集計科目</t>
    <rPh sb="0" eb="4">
      <t>シュウケイカモク</t>
    </rPh>
    <phoneticPr fontId="1"/>
  </si>
  <si>
    <t>予算仕訳</t>
    <rPh sb="0" eb="2">
      <t>ヨサン</t>
    </rPh>
    <rPh sb="2" eb="4">
      <t>シワケ</t>
    </rPh>
    <phoneticPr fontId="1"/>
  </si>
  <si>
    <t>予算元帳</t>
    <rPh sb="0" eb="2">
      <t>ヨサン</t>
    </rPh>
    <rPh sb="2" eb="4">
      <t>モトチョウ</t>
    </rPh>
    <phoneticPr fontId="1"/>
  </si>
  <si>
    <t>予算FS</t>
    <rPh sb="0" eb="2">
      <t>ヨサン</t>
    </rPh>
    <phoneticPr fontId="1"/>
  </si>
  <si>
    <t>予算会計システム</t>
    <rPh sb="0" eb="2">
      <t>ヨサン</t>
    </rPh>
    <rPh sb="2" eb="4">
      <t>カイケイ</t>
    </rPh>
    <phoneticPr fontId="1"/>
  </si>
  <si>
    <t>予算会計システム</t>
    <rPh sb="0" eb="2">
      <t>ヨサン</t>
    </rPh>
    <rPh sb="2" eb="4">
      <t>カイケイ</t>
    </rPh>
    <phoneticPr fontId="1"/>
  </si>
  <si>
    <t>月次計画値入力</t>
    <rPh sb="0" eb="2">
      <t>ゲツジ</t>
    </rPh>
    <rPh sb="2" eb="4">
      <t>ケイカク</t>
    </rPh>
    <rPh sb="4" eb="5">
      <t>アタイ</t>
    </rPh>
    <rPh sb="5" eb="7">
      <t>ニュウリョク</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</si>
  <si>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予算会計システムを利用した場合の入力画面の予算仕訳登録に従って予算仕訳を完成させなさい。</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18" eb="120">
      <t>リヨウ</t>
    </rPh>
    <rPh sb="122" eb="124">
      <t>バアイ</t>
    </rPh>
    <rPh sb="125" eb="129">
      <t>ニュウリョクガメン</t>
    </rPh>
    <rPh sb="130" eb="134">
      <t>ヨサンシワケ</t>
    </rPh>
    <rPh sb="134" eb="136">
      <t>トウロク</t>
    </rPh>
    <rPh sb="137" eb="138">
      <t>シタガ</t>
    </rPh>
    <rPh sb="140" eb="142">
      <t>ヨサン</t>
    </rPh>
    <rPh sb="142" eb="144">
      <t>シワケ</t>
    </rPh>
    <rPh sb="145" eb="147">
      <t>カンセイ</t>
    </rPh>
    <phoneticPr fontId="1"/>
  </si>
  <si>
    <t>BS売掛金⑭”/PL売上高⑭</t>
    <rPh sb="2" eb="5">
      <t>ウリカケキン</t>
    </rPh>
    <phoneticPr fontId="1"/>
  </si>
  <si>
    <t xml:space="preserve">         BS未払消費税等⑭’</t>
    <phoneticPr fontId="1"/>
  </si>
  <si>
    <t>決済条件：翌月振込入金</t>
    <rPh sb="0" eb="2">
      <t>ケッサイ</t>
    </rPh>
    <rPh sb="2" eb="4">
      <t>ジョウケン</t>
    </rPh>
    <rPh sb="5" eb="7">
      <t>ヨクゲツ</t>
    </rPh>
    <rPh sb="7" eb="9">
      <t>フリコミ</t>
    </rPh>
    <rPh sb="9" eb="11">
      <t>ニュウキン</t>
    </rPh>
    <phoneticPr fontId="1"/>
  </si>
  <si>
    <t>BS現金預金⑭”/BS売掛金⑭”</t>
    <rPh sb="2" eb="4">
      <t>ゲンキン</t>
    </rPh>
    <rPh sb="4" eb="6">
      <t>ヨキン</t>
    </rPh>
    <rPh sb="11" eb="14">
      <t>ウリカケキン</t>
    </rPh>
    <phoneticPr fontId="1"/>
  </si>
  <si>
    <t>BS_未払金⑰”　5０千円</t>
    <rPh sb="3" eb="6">
      <t>ミハライキン</t>
    </rPh>
    <rPh sb="11" eb="13">
      <t>センエン</t>
    </rPh>
    <phoneticPr fontId="1"/>
  </si>
  <si>
    <t>　　　　/BS_現金預金_⑰”　５0千円</t>
    <rPh sb="8" eb="10">
      <t>ゲンキン</t>
    </rPh>
    <rPh sb="10" eb="12">
      <t>ヨキン</t>
    </rPh>
    <rPh sb="18" eb="20">
      <t>センエン</t>
    </rPh>
    <phoneticPr fontId="1"/>
  </si>
  <si>
    <t xml:space="preserve">第6-4問 </t>
    <rPh sb="0" eb="1">
      <t>ダイ</t>
    </rPh>
    <rPh sb="4" eb="5">
      <t>モン</t>
    </rPh>
    <phoneticPr fontId="1"/>
  </si>
  <si>
    <r>
      <t xml:space="preserve">　予算会計学　解説＆演習編  </t>
    </r>
    <r>
      <rPr>
        <b/>
        <sz val="24"/>
        <color rgb="FFFFFF00"/>
        <rFont val="メイリオ"/>
        <family val="3"/>
        <charset val="128"/>
      </rPr>
      <t>第６-4問　　工事進行基準の場合のPJ別予算作成</t>
    </r>
    <rPh sb="1" eb="6">
      <t>ヨサンカイケイガク</t>
    </rPh>
    <rPh sb="7" eb="9">
      <t>カイセツ</t>
    </rPh>
    <rPh sb="10" eb="13">
      <t>エンシュウヘン</t>
    </rPh>
    <rPh sb="15" eb="16">
      <t>ダイ</t>
    </rPh>
    <rPh sb="19" eb="20">
      <t>モン</t>
    </rPh>
    <phoneticPr fontId="1"/>
  </si>
  <si>
    <t>科目区分</t>
    <rPh sb="0" eb="2">
      <t>カモク</t>
    </rPh>
    <rPh sb="2" eb="4">
      <t>クブン</t>
    </rPh>
    <phoneticPr fontId="1"/>
  </si>
  <si>
    <t>科目名</t>
    <rPh sb="0" eb="2">
      <t>カモク</t>
    </rPh>
    <rPh sb="2" eb="3">
      <t>メイ</t>
    </rPh>
    <phoneticPr fontId="1"/>
  </si>
  <si>
    <t>NO</t>
    <phoneticPr fontId="1"/>
  </si>
  <si>
    <t>貸借</t>
    <rPh sb="0" eb="2">
      <t>タイシャク</t>
    </rPh>
    <phoneticPr fontId="1"/>
  </si>
  <si>
    <t>部門</t>
    <rPh sb="0" eb="2">
      <t>ブモン</t>
    </rPh>
    <phoneticPr fontId="1"/>
  </si>
  <si>
    <t>NO</t>
    <phoneticPr fontId="1"/>
  </si>
  <si>
    <t>NO</t>
    <phoneticPr fontId="1"/>
  </si>
  <si>
    <t>月日</t>
    <rPh sb="0" eb="1">
      <t>ツキ</t>
    </rPh>
    <rPh sb="1" eb="2">
      <t>ニチ</t>
    </rPh>
    <phoneticPr fontId="1"/>
  </si>
  <si>
    <t>NO</t>
    <phoneticPr fontId="1"/>
  </si>
  <si>
    <t>科目名</t>
    <rPh sb="0" eb="3">
      <t>カモクメイ</t>
    </rPh>
    <phoneticPr fontId="1"/>
  </si>
  <si>
    <t>借　　方</t>
    <rPh sb="0" eb="1">
      <t>シャク</t>
    </rPh>
    <rPh sb="3" eb="4">
      <t>カタ</t>
    </rPh>
    <phoneticPr fontId="1"/>
  </si>
  <si>
    <t>貸　　方</t>
    <rPh sb="0" eb="1">
      <t>カシ</t>
    </rPh>
    <rPh sb="3" eb="4">
      <t>カタ</t>
    </rPh>
    <phoneticPr fontId="1"/>
  </si>
  <si>
    <t>残高</t>
    <rPh sb="0" eb="2">
      <t>ザンダカ</t>
    </rPh>
    <phoneticPr fontId="1"/>
  </si>
  <si>
    <t>数量単位</t>
    <rPh sb="0" eb="2">
      <t>スウリョウ</t>
    </rPh>
    <rPh sb="2" eb="4">
      <t>タンイ</t>
    </rPh>
    <phoneticPr fontId="1"/>
  </si>
  <si>
    <t>摘　　　要</t>
    <rPh sb="0" eb="1">
      <t>テキ</t>
    </rPh>
    <rPh sb="4" eb="5">
      <t>ヨウ</t>
    </rPh>
    <phoneticPr fontId="1"/>
  </si>
  <si>
    <t>数　　量</t>
    <rPh sb="0" eb="1">
      <t>カズ</t>
    </rPh>
    <rPh sb="3" eb="4">
      <t>リョウ</t>
    </rPh>
    <phoneticPr fontId="1"/>
  </si>
  <si>
    <t>前期繰越</t>
    <rPh sb="0" eb="2">
      <t>ゼンキ</t>
    </rPh>
    <rPh sb="2" eb="4">
      <t>クリコシ</t>
    </rPh>
    <phoneticPr fontId="1"/>
  </si>
  <si>
    <t>千円</t>
    <rPh sb="0" eb="2">
      <t>センエン</t>
    </rPh>
    <phoneticPr fontId="1"/>
  </si>
  <si>
    <t>諸口</t>
    <rPh sb="0" eb="2">
      <t>ショクチ</t>
    </rPh>
    <phoneticPr fontId="1"/>
  </si>
  <si>
    <t>売掛金</t>
    <rPh sb="0" eb="3">
      <t>ウリカケキン</t>
    </rPh>
    <phoneticPr fontId="1"/>
  </si>
  <si>
    <t>【システム開発本部】PJ別予算元帳(資料が膨大になるので期首の買掛金・４月分の製造費用関連個所だけに限定する)</t>
    <rPh sb="5" eb="7">
      <t>カイハツ</t>
    </rPh>
    <rPh sb="7" eb="8">
      <t>ホン</t>
    </rPh>
    <rPh sb="8" eb="9">
      <t>ブ</t>
    </rPh>
    <rPh sb="12" eb="13">
      <t>ベツ</t>
    </rPh>
    <rPh sb="13" eb="15">
      <t>ヨサン</t>
    </rPh>
    <rPh sb="15" eb="17">
      <t>モトチョウ</t>
    </rPh>
    <rPh sb="31" eb="32">
      <t>カ</t>
    </rPh>
    <rPh sb="39" eb="43">
      <t>セイゾウヒヨウ</t>
    </rPh>
    <phoneticPr fontId="1"/>
  </si>
  <si>
    <t>PJ</t>
    <phoneticPr fontId="1"/>
  </si>
  <si>
    <t>受注管理NO.A1（相手先：甲社）</t>
    <rPh sb="0" eb="2">
      <t>ジュチュウ</t>
    </rPh>
    <rPh sb="2" eb="4">
      <t>カンリ</t>
    </rPh>
    <rPh sb="10" eb="13">
      <t>アイテサキ</t>
    </rPh>
    <rPh sb="14" eb="15">
      <t>コウ</t>
    </rPh>
    <rPh sb="15" eb="16">
      <t>シャ</t>
    </rPh>
    <phoneticPr fontId="1"/>
  </si>
  <si>
    <t>非会計数値(KPI)</t>
    <rPh sb="0" eb="1">
      <t>ヒ</t>
    </rPh>
    <rPh sb="1" eb="5">
      <t>カイケイスウチ</t>
    </rPh>
    <phoneticPr fontId="1"/>
  </si>
  <si>
    <t>KPI_受注高</t>
    <rPh sb="4" eb="6">
      <t>ジュチュウ</t>
    </rPh>
    <rPh sb="6" eb="7">
      <t>ダカ</t>
    </rPh>
    <phoneticPr fontId="1"/>
  </si>
  <si>
    <t>KPI_受注高の増加理由：新規受注</t>
    <rPh sb="4" eb="6">
      <t>ジュチュウ</t>
    </rPh>
    <rPh sb="6" eb="7">
      <t>ダカ</t>
    </rPh>
    <rPh sb="8" eb="10">
      <t>ゾウカ</t>
    </rPh>
    <rPh sb="10" eb="12">
      <t>リユウ</t>
    </rPh>
    <rPh sb="13" eb="17">
      <t>シンキジュチュウ</t>
    </rPh>
    <phoneticPr fontId="1"/>
  </si>
  <si>
    <t>前期繰越なしと仮定</t>
    <rPh sb="0" eb="2">
      <t>ゼンキ</t>
    </rPh>
    <rPh sb="2" eb="4">
      <t>クリコシ</t>
    </rPh>
    <rPh sb="7" eb="9">
      <t>カテイ</t>
    </rPh>
    <phoneticPr fontId="1"/>
  </si>
  <si>
    <t>システム開発本部
_４月新規受注</t>
    <rPh sb="4" eb="6">
      <t>カイハツ</t>
    </rPh>
    <rPh sb="6" eb="8">
      <t>ホンブ</t>
    </rPh>
    <rPh sb="11" eb="12">
      <t>ツキ</t>
    </rPh>
    <rPh sb="12" eb="14">
      <t>シンキ</t>
    </rPh>
    <rPh sb="14" eb="16">
      <t>ジュチュウ</t>
    </rPh>
    <phoneticPr fontId="1"/>
  </si>
  <si>
    <t>行②</t>
    <rPh sb="0" eb="1">
      <t>ギョウ</t>
    </rPh>
    <phoneticPr fontId="1"/>
  </si>
  <si>
    <t>貸</t>
    <rPh sb="0" eb="1">
      <t>カシ</t>
    </rPh>
    <phoneticPr fontId="1"/>
  </si>
  <si>
    <t>借</t>
    <rPh sb="0" eb="1">
      <t>カ</t>
    </rPh>
    <phoneticPr fontId="1"/>
  </si>
  <si>
    <t>前期繰越なし</t>
    <rPh sb="0" eb="2">
      <t>ゼンキ</t>
    </rPh>
    <rPh sb="2" eb="4">
      <t>クリコシ</t>
    </rPh>
    <phoneticPr fontId="1"/>
  </si>
  <si>
    <t>KPI_総工事原価</t>
    <rPh sb="4" eb="9">
      <t>ソウコウジゲンカ</t>
    </rPh>
    <phoneticPr fontId="1"/>
  </si>
  <si>
    <t>行⑦</t>
    <rPh sb="0" eb="1">
      <t>ギョウ</t>
    </rPh>
    <phoneticPr fontId="1"/>
  </si>
  <si>
    <t>システム開発本部
_総工事原価見積り</t>
    <rPh sb="4" eb="6">
      <t>カイハツ</t>
    </rPh>
    <rPh sb="6" eb="8">
      <t>ホンブ</t>
    </rPh>
    <rPh sb="10" eb="15">
      <t>ソウコウジゲンカ</t>
    </rPh>
    <rPh sb="15" eb="17">
      <t>ミツモリ</t>
    </rPh>
    <phoneticPr fontId="1"/>
  </si>
  <si>
    <t>KPI_総工事原価の増加理由：期初見積り</t>
    <rPh sb="4" eb="5">
      <t>ソウ</t>
    </rPh>
    <rPh sb="5" eb="7">
      <t>コウジ</t>
    </rPh>
    <rPh sb="7" eb="9">
      <t>ゲンカ</t>
    </rPh>
    <rPh sb="10" eb="12">
      <t>ゾウカ</t>
    </rPh>
    <rPh sb="12" eb="14">
      <t>リユウ</t>
    </rPh>
    <rPh sb="15" eb="17">
      <t>キショ</t>
    </rPh>
    <rPh sb="17" eb="19">
      <t>ミツモリ</t>
    </rPh>
    <phoneticPr fontId="1"/>
  </si>
  <si>
    <t>KPI_総工事原価</t>
    <rPh sb="4" eb="5">
      <t>ソウ</t>
    </rPh>
    <rPh sb="5" eb="9">
      <t>コウジゲンカ</t>
    </rPh>
    <phoneticPr fontId="1"/>
  </si>
  <si>
    <t>会計数値(BS・PL)</t>
    <rPh sb="0" eb="4">
      <t>カイケイスウチ</t>
    </rPh>
    <phoneticPr fontId="1"/>
  </si>
  <si>
    <t>PL_売上高</t>
    <rPh sb="3" eb="6">
      <t>ウリアゲダカ</t>
    </rPh>
    <phoneticPr fontId="1"/>
  </si>
  <si>
    <t>行⑭</t>
    <rPh sb="0" eb="1">
      <t>ギョウ</t>
    </rPh>
    <phoneticPr fontId="1"/>
  </si>
  <si>
    <t>BS_売掛金</t>
    <rPh sb="3" eb="6">
      <t>ウリカケキン</t>
    </rPh>
    <phoneticPr fontId="1"/>
  </si>
  <si>
    <t>４月売上高計上
工事進行基準より</t>
    <rPh sb="1" eb="2">
      <t>ツキ</t>
    </rPh>
    <rPh sb="2" eb="5">
      <t>ウリアゲダカ</t>
    </rPh>
    <rPh sb="5" eb="7">
      <t>ケイジョウ</t>
    </rPh>
    <rPh sb="8" eb="10">
      <t>コウジ</t>
    </rPh>
    <rPh sb="10" eb="14">
      <t>シンコウキジュン</t>
    </rPh>
    <phoneticPr fontId="1"/>
  </si>
  <si>
    <t>BS_未払消費税等</t>
    <rPh sb="3" eb="5">
      <t>ミハラ</t>
    </rPh>
    <rPh sb="5" eb="8">
      <t>ショウヒゼイ</t>
    </rPh>
    <rPh sb="8" eb="9">
      <t>ナド</t>
    </rPh>
    <phoneticPr fontId="1"/>
  </si>
  <si>
    <t>４月分売掛金の回収</t>
    <rPh sb="1" eb="2">
      <t>ツキ</t>
    </rPh>
    <rPh sb="2" eb="3">
      <t>ブン</t>
    </rPh>
    <rPh sb="3" eb="6">
      <t>ウリカケキン</t>
    </rPh>
    <rPh sb="7" eb="9">
      <t>カイシュウ</t>
    </rPh>
    <phoneticPr fontId="1"/>
  </si>
  <si>
    <t>CR_労務費</t>
    <rPh sb="3" eb="6">
      <t>ロウムヒ</t>
    </rPh>
    <phoneticPr fontId="1"/>
  </si>
  <si>
    <t>４月労務費計上</t>
    <rPh sb="1" eb="2">
      <t>ツキ</t>
    </rPh>
    <rPh sb="2" eb="5">
      <t>ロウムヒ</t>
    </rPh>
    <rPh sb="5" eb="7">
      <t>ケイジョウ</t>
    </rPh>
    <phoneticPr fontId="1"/>
  </si>
  <si>
    <t>現金預金</t>
    <rPh sb="0" eb="4">
      <t>ゲンキンヨキン</t>
    </rPh>
    <phoneticPr fontId="1"/>
  </si>
  <si>
    <t>行⑮</t>
    <rPh sb="0" eb="1">
      <t>ギョウ</t>
    </rPh>
    <phoneticPr fontId="1"/>
  </si>
  <si>
    <t>CR_外注費</t>
    <rPh sb="3" eb="6">
      <t>ガイチュウヒ</t>
    </rPh>
    <phoneticPr fontId="1"/>
  </si>
  <si>
    <t>行⑯</t>
    <rPh sb="0" eb="1">
      <t>ギョウ</t>
    </rPh>
    <phoneticPr fontId="1"/>
  </si>
  <si>
    <t>買掛金</t>
    <rPh sb="0" eb="3">
      <t>カイカケキン</t>
    </rPh>
    <phoneticPr fontId="1"/>
  </si>
  <si>
    <t>４月外注費計上</t>
    <rPh sb="1" eb="2">
      <t>ツキ</t>
    </rPh>
    <rPh sb="2" eb="5">
      <t>ガイチュウヒ</t>
    </rPh>
    <rPh sb="5" eb="7">
      <t>ケイジョウ</t>
    </rPh>
    <phoneticPr fontId="1"/>
  </si>
  <si>
    <t>CR_その他経費</t>
    <rPh sb="5" eb="6">
      <t>タ</t>
    </rPh>
    <rPh sb="6" eb="8">
      <t>ケイヒ</t>
    </rPh>
    <phoneticPr fontId="1"/>
  </si>
  <si>
    <t>行⑰</t>
    <rPh sb="0" eb="1">
      <t>ギョウ</t>
    </rPh>
    <phoneticPr fontId="1"/>
  </si>
  <si>
    <t>４月その他経費計上</t>
    <rPh sb="1" eb="2">
      <t>ツキ</t>
    </rPh>
    <rPh sb="4" eb="5">
      <t>タ</t>
    </rPh>
    <rPh sb="5" eb="7">
      <t>ケイヒ</t>
    </rPh>
    <rPh sb="7" eb="9">
      <t>ケイジョウ</t>
    </rPh>
    <phoneticPr fontId="1"/>
  </si>
  <si>
    <t>BS_買掛金</t>
    <rPh sb="3" eb="6">
      <t>カイカケキン</t>
    </rPh>
    <phoneticPr fontId="1"/>
  </si>
  <si>
    <t>BS_買掛金⑯”　110千円</t>
    <rPh sb="3" eb="6">
      <t>カイカケキン</t>
    </rPh>
    <rPh sb="12" eb="14">
      <t>センエン</t>
    </rPh>
    <phoneticPr fontId="1"/>
  </si>
  <si>
    <t>４月外注費買掛金の
支払決済</t>
    <rPh sb="1" eb="2">
      <t>ツキ</t>
    </rPh>
    <rPh sb="2" eb="5">
      <t>ガイチュウヒ</t>
    </rPh>
    <rPh sb="5" eb="8">
      <t>カイカケキン</t>
    </rPh>
    <rPh sb="10" eb="12">
      <t>シハライ</t>
    </rPh>
    <rPh sb="12" eb="14">
      <t>ケッサイ</t>
    </rPh>
    <phoneticPr fontId="1"/>
  </si>
  <si>
    <t>４月外注費の仮払消費税等計上</t>
    <rPh sb="1" eb="2">
      <t>ツキ</t>
    </rPh>
    <rPh sb="2" eb="5">
      <t>ガイチュウヒ</t>
    </rPh>
    <rPh sb="6" eb="8">
      <t>カリバラ</t>
    </rPh>
    <rPh sb="8" eb="11">
      <t>ショウヒゼイ</t>
    </rPh>
    <rPh sb="11" eb="12">
      <t>ナド</t>
    </rPh>
    <rPh sb="12" eb="14">
      <t>ケイジョウ</t>
    </rPh>
    <phoneticPr fontId="1"/>
  </si>
  <si>
    <t>BS_未払金</t>
    <rPh sb="3" eb="6">
      <t>ミハライキン</t>
    </rPh>
    <phoneticPr fontId="1"/>
  </si>
  <si>
    <t>４月未払金の支払決済</t>
    <rPh sb="1" eb="2">
      <t>ツキ</t>
    </rPh>
    <rPh sb="2" eb="4">
      <t>ミハラ</t>
    </rPh>
    <rPh sb="4" eb="5">
      <t>キン</t>
    </rPh>
    <rPh sb="6" eb="8">
      <t>シハラ</t>
    </rPh>
    <rPh sb="8" eb="10">
      <t>ケッサイ</t>
    </rPh>
    <phoneticPr fontId="1"/>
  </si>
  <si>
    <r>
      <t>　/BS_</t>
    </r>
    <r>
      <rPr>
        <b/>
        <sz val="14"/>
        <color rgb="FFFF0000"/>
        <rFont val="メイリオ"/>
        <family val="3"/>
        <charset val="128"/>
      </rPr>
      <t>現金預金⑮　200千円</t>
    </r>
    <rPh sb="5" eb="7">
      <t>ゲンキン</t>
    </rPh>
    <rPh sb="7" eb="9">
      <t>ヨキン</t>
    </rPh>
    <rPh sb="14" eb="16">
      <t>センエン</t>
    </rPh>
    <phoneticPr fontId="1"/>
  </si>
  <si>
    <t>BS_現金預金</t>
    <rPh sb="3" eb="7">
      <t>ゲンキンヨキン</t>
    </rPh>
    <phoneticPr fontId="1"/>
  </si>
  <si>
    <t>前期繰越仮定</t>
    <rPh sb="0" eb="2">
      <t>ゼンキ</t>
    </rPh>
    <rPh sb="2" eb="4">
      <t>クリコシ</t>
    </rPh>
    <rPh sb="4" eb="6">
      <t>カテイ</t>
    </rPh>
    <phoneticPr fontId="1"/>
  </si>
  <si>
    <t>４月労務費支払</t>
    <rPh sb="1" eb="2">
      <t>ツキ</t>
    </rPh>
    <rPh sb="2" eb="5">
      <t>ロウムヒ</t>
    </rPh>
    <rPh sb="5" eb="7">
      <t>シハライ</t>
    </rPh>
    <phoneticPr fontId="1"/>
  </si>
  <si>
    <t>４月外注費代金の支払</t>
    <rPh sb="1" eb="2">
      <t>ツキ</t>
    </rPh>
    <rPh sb="2" eb="5">
      <t>ガイチュウヒ</t>
    </rPh>
    <rPh sb="5" eb="7">
      <t>ダイキン</t>
    </rPh>
    <rPh sb="8" eb="10">
      <t>シハライ</t>
    </rPh>
    <phoneticPr fontId="1"/>
  </si>
  <si>
    <t>４月その他経費代金の支払</t>
    <rPh sb="1" eb="2">
      <t>ツキ</t>
    </rPh>
    <rPh sb="4" eb="5">
      <t>タ</t>
    </rPh>
    <rPh sb="5" eb="7">
      <t>ケイヒ</t>
    </rPh>
    <rPh sb="7" eb="9">
      <t>ダイキン</t>
    </rPh>
    <rPh sb="10" eb="12">
      <t>シハライ</t>
    </rPh>
    <phoneticPr fontId="1"/>
  </si>
  <si>
    <t>　　　：初期見積り　⑦　7,000千円</t>
    <rPh sb="4" eb="6">
      <t>ショキ</t>
    </rPh>
    <rPh sb="6" eb="8">
      <t>ミツモリ</t>
    </rPh>
    <rPh sb="17" eb="19">
      <t>センエン</t>
    </rPh>
    <phoneticPr fontId="1"/>
  </si>
  <si>
    <t>予算PL・BS・CF・非会計数値</t>
    <rPh sb="0" eb="2">
      <t>ヨサン</t>
    </rPh>
    <rPh sb="11" eb="16">
      <t>ヒカイケイスウチ</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</si>
  <si>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予算会計システムを利用した場合の入力画面の予算仕訳登録に従って作成した予算仕訳（４月当該PJの損益取引関連のみ）を各予算元帳へ転記させなさい。</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18" eb="120">
      <t>リヨウ</t>
    </rPh>
    <rPh sb="122" eb="124">
      <t>バアイ</t>
    </rPh>
    <rPh sb="125" eb="129">
      <t>ニュウリョクガメン</t>
    </rPh>
    <rPh sb="130" eb="134">
      <t>ヨサンシワケ</t>
    </rPh>
    <rPh sb="134" eb="136">
      <t>トウロク</t>
    </rPh>
    <rPh sb="137" eb="138">
      <t>シタガ</t>
    </rPh>
    <rPh sb="140" eb="142">
      <t>サクセイ</t>
    </rPh>
    <rPh sb="144" eb="146">
      <t>ヨサン</t>
    </rPh>
    <rPh sb="146" eb="148">
      <t>シワケ</t>
    </rPh>
    <rPh sb="150" eb="151">
      <t>ツキ</t>
    </rPh>
    <rPh sb="151" eb="153">
      <t>トウガイ</t>
    </rPh>
    <rPh sb="156" eb="158">
      <t>ソンエキ</t>
    </rPh>
    <rPh sb="158" eb="160">
      <t>トリヒキ</t>
    </rPh>
    <rPh sb="160" eb="162">
      <t>カンレン</t>
    </rPh>
    <rPh sb="166" eb="167">
      <t>カク</t>
    </rPh>
    <rPh sb="167" eb="171">
      <t>ヨサンモトチョウ</t>
    </rPh>
    <rPh sb="172" eb="174">
      <t>テンキ</t>
    </rPh>
    <phoneticPr fontId="1"/>
  </si>
  <si>
    <t>KPI_総工事原価の増加理由：初期見積り</t>
    <rPh sb="4" eb="9">
      <t>ソウコウジゲンカ</t>
    </rPh>
    <rPh sb="10" eb="12">
      <t>ゾウカ</t>
    </rPh>
    <rPh sb="12" eb="14">
      <t>リユウ</t>
    </rPh>
    <rPh sb="15" eb="17">
      <t>ショキ</t>
    </rPh>
    <rPh sb="17" eb="19">
      <t>ミツモリ</t>
    </rPh>
    <phoneticPr fontId="1"/>
  </si>
  <si>
    <t>未払金</t>
    <rPh sb="0" eb="3">
      <t>ミハライキン</t>
    </rPh>
    <phoneticPr fontId="1"/>
  </si>
  <si>
    <t>予算FS範囲</t>
    <rPh sb="0" eb="2">
      <t>ヨサン</t>
    </rPh>
    <rPh sb="4" eb="6">
      <t>ハンイ</t>
    </rPh>
    <phoneticPr fontId="1"/>
  </si>
  <si>
    <t>仕訳様式</t>
    <rPh sb="0" eb="2">
      <t>シワケ</t>
    </rPh>
    <rPh sb="2" eb="4">
      <t>ヨウシキ</t>
    </rPh>
    <phoneticPr fontId="1"/>
  </si>
  <si>
    <t>予算仕訳</t>
    <rPh sb="0" eb="4">
      <t>ヨサンシワケ</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</si>
</sst>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 &quot;#,##0"/>
    <numFmt numFmtId="177" formatCode="&quot;No.&quot;#"/>
    <numFmt numFmtId="178" formatCode="#,##0.0;&quot;△ &quot;#,##0.0"/>
    <numFmt numFmtId="179" formatCode="&quot;第&quot;#&quot;回&quot;"/>
    <numFmt numFmtId="180" formatCode="0_ "/>
    <numFmt numFmtId="181" formatCode="0_);[Red]\(0\)"/>
  </numFmts>
  <fonts count="30"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sz val="16"/>
      <color theme="1"/>
      <name val="メイリオ"/>
      <family val="3"/>
      <charset val="128"/>
    </font>
    <font>
      <b/>
      <sz val="14"/>
      <color rgb="FF0000FF"/>
      <name val="メイリオ"/>
      <family val="3"/>
      <charset val="128"/>
    </font>
    <font>
      <b/>
      <sz val="12"/>
      <color theme="0"/>
      <name val="メイリオ"/>
      <family val="3"/>
      <charset val="128"/>
    </font>
    <font>
      <b/>
      <sz val="16"/>
      <color theme="0"/>
      <name val="游ゴシック"/>
      <family val="3"/>
      <charset val="128"/>
      <scheme val="minor"/>
    </font>
    <font>
      <b/>
      <sz val="20"/>
      <color theme="0"/>
      <name val="游ゴシック"/>
      <family val="3"/>
      <charset val="128"/>
      <scheme val="minor"/>
    </font>
    <font>
      <b/>
      <sz val="14"/>
      <name val="メイリオ"/>
      <family val="3"/>
      <charset val="128"/>
    </font>
    <font>
      <sz val="14"/>
      <name val="メイリオ"/>
      <family val="3"/>
      <charset val="128"/>
    </font>
    <font>
      <b/>
      <sz val="12"/>
      <color theme="1"/>
      <name val="メイリオ"/>
      <family val="3"/>
      <charset val="128"/>
    </font>
  </fonts>
  <fills count="14">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tint="-0.34998626667073579"/>
        <bgColor indexed="64"/>
      </patternFill>
    </fill>
    <fill>
      <patternFill patternType="solid">
        <fgColor theme="7" tint="0.79998168889431442"/>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93">
    <xf numFmtId="0" fontId="0" fillId="0" borderId="0" xfId="0">
      <alignment vertical="center"/>
    </xf>
    <xf numFmtId="0" fontId="2" fillId="0" borderId="0" xfId="0" applyFont="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6" fontId="3" fillId="3" borderId="1" xfId="0" applyNumberFormat="1" applyFont="1" applyFill="1" applyBorder="1">
      <alignment vertical="center"/>
    </xf>
    <xf numFmtId="0" fontId="7" fillId="3" borderId="1" xfId="0" applyFont="1" applyFill="1" applyBorder="1" applyAlignment="1">
      <alignment horizontal="center" vertical="center"/>
    </xf>
    <xf numFmtId="178" fontId="3" fillId="2" borderId="1" xfId="0" applyNumberFormat="1" applyFont="1" applyFill="1" applyBorder="1">
      <alignment vertical="center"/>
    </xf>
    <xf numFmtId="0" fontId="7" fillId="0" borderId="2" xfId="0" applyFont="1" applyBorder="1" applyAlignment="1">
      <alignment horizontal="center" vertical="center"/>
    </xf>
    <xf numFmtId="176" fontId="8" fillId="0" borderId="1" xfId="0" applyNumberFormat="1" applyFont="1" applyBorder="1">
      <alignment vertical="center"/>
    </xf>
    <xf numFmtId="0" fontId="22" fillId="0" borderId="27" xfId="0" applyFont="1" applyBorder="1">
      <alignment vertical="center"/>
    </xf>
    <xf numFmtId="176" fontId="23" fillId="2" borderId="1" xfId="0" applyNumberFormat="1" applyFont="1" applyFill="1" applyBorder="1">
      <alignment vertical="center"/>
    </xf>
    <xf numFmtId="178" fontId="23" fillId="2" borderId="1" xfId="0" applyNumberFormat="1" applyFont="1" applyFill="1" applyBorder="1">
      <alignment vertical="center"/>
    </xf>
    <xf numFmtId="176" fontId="3" fillId="2" borderId="32" xfId="0" applyNumberFormat="1" applyFont="1" applyFill="1" applyBorder="1">
      <alignment vertical="center"/>
    </xf>
    <xf numFmtId="176" fontId="3" fillId="0" borderId="32" xfId="0" applyNumberFormat="1" applyFont="1" applyBorder="1">
      <alignment vertical="center"/>
    </xf>
    <xf numFmtId="0" fontId="7" fillId="0" borderId="34" xfId="0" applyFont="1" applyBorder="1" applyAlignment="1">
      <alignment horizontal="center" vertical="center"/>
    </xf>
    <xf numFmtId="0" fontId="7" fillId="0" borderId="26" xfId="0" applyFont="1" applyBorder="1">
      <alignment vertical="center"/>
    </xf>
    <xf numFmtId="176" fontId="3" fillId="3" borderId="32" xfId="0" applyNumberFormat="1" applyFont="1" applyFill="1" applyBorder="1">
      <alignment vertical="center"/>
    </xf>
    <xf numFmtId="176" fontId="8" fillId="2" borderId="32" xfId="0" applyNumberFormat="1" applyFont="1" applyFill="1" applyBorder="1">
      <alignment vertical="center"/>
    </xf>
    <xf numFmtId="178" fontId="3" fillId="2" borderId="32" xfId="0" applyNumberFormat="1" applyFont="1" applyFill="1" applyBorder="1">
      <alignment vertical="center"/>
    </xf>
    <xf numFmtId="178" fontId="3" fillId="0" borderId="32" xfId="0" applyNumberFormat="1" applyFont="1" applyBorder="1">
      <alignment vertical="center"/>
    </xf>
    <xf numFmtId="176" fontId="23" fillId="2" borderId="32" xfId="0" applyNumberFormat="1" applyFont="1" applyFill="1" applyBorder="1">
      <alignment vertical="center"/>
    </xf>
    <xf numFmtId="176" fontId="8" fillId="0" borderId="32" xfId="0" applyNumberFormat="1" applyFont="1" applyBorder="1">
      <alignment vertical="center"/>
    </xf>
    <xf numFmtId="0" fontId="3" fillId="0" borderId="13" xfId="0" applyFont="1" applyBorder="1" applyAlignment="1">
      <alignment horizontal="center" vertical="center"/>
    </xf>
    <xf numFmtId="0" fontId="3" fillId="0" borderId="30" xfId="0" applyFont="1" applyBorder="1" applyAlignment="1">
      <alignment horizontal="center" vertical="center"/>
    </xf>
    <xf numFmtId="0" fontId="7" fillId="0" borderId="2" xfId="0" applyFont="1" applyBorder="1" applyAlignment="1">
      <alignment horizontal="center" vertical="center"/>
    </xf>
    <xf numFmtId="0" fontId="3" fillId="0" borderId="16" xfId="0" applyFont="1" applyBorder="1" applyAlignment="1">
      <alignment horizontal="center" vertical="center"/>
    </xf>
    <xf numFmtId="0" fontId="3" fillId="2" borderId="26" xfId="0" applyFont="1" applyFill="1" applyBorder="1" applyAlignment="1">
      <alignment horizontal="center" vertical="center"/>
    </xf>
    <xf numFmtId="0" fontId="3" fillId="0" borderId="11" xfId="0" applyFont="1" applyBorder="1" applyAlignment="1">
      <alignment horizontal="center" vertical="center"/>
    </xf>
    <xf numFmtId="0" fontId="3" fillId="2" borderId="13" xfId="0" applyFont="1" applyFill="1" applyBorder="1" applyAlignment="1">
      <alignment horizontal="center" vertical="center"/>
    </xf>
    <xf numFmtId="0" fontId="24" fillId="11" borderId="16" xfId="0" applyFont="1" applyFill="1" applyBorder="1" applyAlignment="1">
      <alignment horizontal="center" vertical="center"/>
    </xf>
    <xf numFmtId="0" fontId="3" fillId="2" borderId="13" xfId="0" applyFont="1" applyFill="1" applyBorder="1" applyAlignment="1">
      <alignment horizontal="left" vertical="center"/>
    </xf>
    <xf numFmtId="0" fontId="3" fillId="2" borderId="30" xfId="0" applyFont="1" applyFill="1" applyBorder="1" applyAlignment="1">
      <alignment horizontal="left" vertical="center"/>
    </xf>
    <xf numFmtId="178" fontId="3" fillId="2" borderId="20" xfId="0" applyNumberFormat="1" applyFont="1" applyFill="1" applyBorder="1">
      <alignment vertical="center"/>
    </xf>
    <xf numFmtId="178" fontId="3" fillId="0" borderId="20" xfId="0" applyNumberFormat="1" applyFont="1" applyBorder="1">
      <alignment vertical="center"/>
    </xf>
    <xf numFmtId="0" fontId="3" fillId="0" borderId="13" xfId="0" applyFont="1" applyBorder="1" applyAlignment="1">
      <alignment horizontal="left" vertical="center"/>
    </xf>
    <xf numFmtId="0" fontId="3" fillId="0" borderId="30" xfId="0" applyFont="1" applyBorder="1" applyAlignment="1">
      <alignment horizontal="left" vertical="center"/>
    </xf>
    <xf numFmtId="0" fontId="3" fillId="0" borderId="26" xfId="0" applyFont="1" applyBorder="1" applyAlignment="1">
      <alignment horizontal="left" vertical="center"/>
    </xf>
    <xf numFmtId="0" fontId="3" fillId="0" borderId="16" xfId="0" applyFont="1" applyBorder="1" applyAlignment="1">
      <alignment horizontal="left" vertical="center"/>
    </xf>
    <xf numFmtId="0" fontId="0" fillId="0" borderId="21" xfId="0" applyBorder="1">
      <alignment vertical="center"/>
    </xf>
    <xf numFmtId="0" fontId="3" fillId="2" borderId="21" xfId="0" applyFont="1" applyFill="1" applyBorder="1" applyAlignment="1">
      <alignment horizontal="left" vertical="center"/>
    </xf>
    <xf numFmtId="0" fontId="3" fillId="3" borderId="21" xfId="0" applyFont="1" applyFill="1" applyBorder="1" applyAlignment="1">
      <alignment horizontal="left" vertical="center"/>
    </xf>
    <xf numFmtId="176" fontId="27" fillId="2" borderId="1" xfId="0" applyNumberFormat="1" applyFont="1" applyFill="1" applyBorder="1">
      <alignment vertical="center"/>
    </xf>
    <xf numFmtId="0" fontId="28" fillId="0" borderId="13" xfId="0" applyFont="1" applyBorder="1">
      <alignment vertical="center"/>
    </xf>
    <xf numFmtId="0" fontId="28" fillId="0" borderId="1" xfId="0" applyFont="1" applyBorder="1" applyAlignment="1">
      <alignment horizontal="center" vertical="center"/>
    </xf>
    <xf numFmtId="176" fontId="27" fillId="2" borderId="32" xfId="0" applyNumberFormat="1" applyFont="1" applyFill="1" applyBorder="1">
      <alignment vertical="center"/>
    </xf>
    <xf numFmtId="0" fontId="14" fillId="5" borderId="0" xfId="0" applyFont="1" applyFill="1" applyBorder="1" applyAlignment="1">
      <alignment horizontal="left"/>
    </xf>
    <xf numFmtId="0" fontId="21" fillId="5" borderId="0" xfId="0" applyFont="1" applyFill="1" applyBorder="1" applyAlignment="1">
      <alignment horizontal="left"/>
    </xf>
    <xf numFmtId="177" fontId="21" fillId="5" borderId="0" xfId="0" applyNumberFormat="1" applyFont="1" applyFill="1" applyBorder="1" applyAlignment="1">
      <alignment horizontal="left"/>
    </xf>
    <xf numFmtId="177" fontId="14" fillId="5" borderId="0" xfId="0" applyNumberFormat="1" applyFont="1" applyFill="1" applyBorder="1" applyAlignment="1">
      <alignment horizontal="center"/>
    </xf>
    <xf numFmtId="0" fontId="4" fillId="0" borderId="27" xfId="0" applyFont="1" applyBorder="1" applyAlignment="1">
      <alignment vertical="center" shrinkToFit="1"/>
    </xf>
    <xf numFmtId="0" fontId="3" fillId="0" borderId="27" xfId="0" applyFont="1" applyBorder="1">
      <alignment vertical="center"/>
    </xf>
    <xf numFmtId="0" fontId="3" fillId="2" borderId="27" xfId="0" applyFont="1" applyFill="1" applyBorder="1" applyAlignment="1">
      <alignment horizontal="center" vertical="center"/>
    </xf>
    <xf numFmtId="56" fontId="3" fillId="0" borderId="27" xfId="0" applyNumberFormat="1" applyFont="1" applyBorder="1">
      <alignment vertical="center"/>
    </xf>
    <xf numFmtId="0" fontId="12" fillId="11" borderId="2" xfId="0" applyFont="1" applyFill="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31" xfId="0" applyFont="1" applyBorder="1" applyAlignment="1">
      <alignment horizontal="center" vertical="center"/>
    </xf>
    <xf numFmtId="49" fontId="3" fillId="2" borderId="33" xfId="0" applyNumberFormat="1" applyFont="1" applyFill="1" applyBorder="1" applyAlignment="1">
      <alignment horizontal="left" vertical="center"/>
    </xf>
    <xf numFmtId="49" fontId="3" fillId="2" borderId="21" xfId="0" applyNumberFormat="1" applyFont="1" applyFill="1" applyBorder="1" applyAlignment="1">
      <alignment horizontal="left" vertical="center"/>
    </xf>
    <xf numFmtId="49" fontId="3" fillId="0" borderId="21" xfId="0" applyNumberFormat="1" applyFont="1" applyBorder="1" applyAlignment="1">
      <alignment horizontal="left" vertical="center"/>
    </xf>
    <xf numFmtId="0" fontId="8" fillId="2" borderId="21" xfId="0" applyFont="1" applyFill="1" applyBorder="1" applyAlignment="1">
      <alignment horizontal="left" vertical="center"/>
    </xf>
    <xf numFmtId="0" fontId="3" fillId="0" borderId="21" xfId="0" applyFont="1" applyBorder="1" applyAlignment="1">
      <alignment horizontal="left" vertical="center"/>
    </xf>
    <xf numFmtId="0" fontId="3" fillId="2" borderId="31" xfId="0" applyFont="1" applyFill="1" applyBorder="1" applyAlignment="1">
      <alignment horizontal="left" vertical="center"/>
    </xf>
    <xf numFmtId="0" fontId="3" fillId="0" borderId="31" xfId="0" applyFont="1" applyBorder="1" applyAlignment="1">
      <alignment horizontal="left" vertical="center"/>
    </xf>
    <xf numFmtId="49" fontId="3" fillId="0" borderId="33" xfId="0" applyNumberFormat="1" applyFont="1" applyBorder="1" applyAlignment="1">
      <alignment horizontal="left" vertical="center"/>
    </xf>
    <xf numFmtId="0" fontId="0" fillId="0" borderId="15" xfId="0" applyBorder="1">
      <alignment vertical="center"/>
    </xf>
    <xf numFmtId="49" fontId="3" fillId="3" borderId="21" xfId="0" applyNumberFormat="1" applyFont="1" applyFill="1" applyBorder="1" applyAlignment="1">
      <alignment horizontal="left" vertical="center"/>
    </xf>
    <xf numFmtId="0" fontId="0" fillId="0" borderId="31" xfId="0" applyBorder="1">
      <alignment vertical="center"/>
    </xf>
    <xf numFmtId="0" fontId="3" fillId="3" borderId="31" xfId="0" applyFont="1" applyFill="1" applyBorder="1" applyAlignment="1">
      <alignment horizontal="left" vertical="center"/>
    </xf>
    <xf numFmtId="0" fontId="3" fillId="0" borderId="33" xfId="0" applyFont="1" applyBorder="1" applyAlignment="1">
      <alignment horizontal="center" vertical="center"/>
    </xf>
    <xf numFmtId="0" fontId="0" fillId="0" borderId="33" xfId="0" applyBorder="1">
      <alignment vertical="center"/>
    </xf>
    <xf numFmtId="0" fontId="3" fillId="0" borderId="2" xfId="0" applyFont="1" applyBorder="1" applyAlignment="1">
      <alignment horizontal="left" vertical="center"/>
    </xf>
    <xf numFmtId="0" fontId="12" fillId="5" borderId="0" xfId="0" applyFont="1" applyFill="1" applyBorder="1" applyAlignment="1"/>
    <xf numFmtId="0" fontId="11" fillId="5" borderId="0" xfId="0" applyFont="1" applyFill="1" applyBorder="1" applyAlignment="1"/>
    <xf numFmtId="0" fontId="16" fillId="5" borderId="0" xfId="1" applyFont="1" applyFill="1" applyBorder="1" applyAlignment="1"/>
    <xf numFmtId="0" fontId="16" fillId="5" borderId="13" xfId="1" applyFont="1" applyFill="1" applyBorder="1" applyAlignment="1"/>
    <xf numFmtId="0" fontId="13" fillId="5" borderId="0" xfId="0" applyFont="1" applyFill="1" applyBorder="1" applyAlignment="1"/>
    <xf numFmtId="0" fontId="10" fillId="5" borderId="13" xfId="0" applyFont="1" applyFill="1" applyBorder="1" applyAlignment="1"/>
    <xf numFmtId="0" fontId="14" fillId="5" borderId="13" xfId="0" applyFont="1" applyFill="1" applyBorder="1" applyAlignment="1"/>
    <xf numFmtId="0" fontId="0" fillId="0" borderId="12" xfId="0" applyBorder="1">
      <alignment vertical="center"/>
    </xf>
    <xf numFmtId="0" fontId="2" fillId="0" borderId="17" xfId="0" applyFont="1" applyBorder="1">
      <alignment vertical="center"/>
    </xf>
    <xf numFmtId="0" fontId="0" fillId="0" borderId="0" xfId="0" applyBorder="1">
      <alignment vertical="center"/>
    </xf>
    <xf numFmtId="0" fontId="0" fillId="0" borderId="13" xfId="0" applyBorder="1">
      <alignment vertical="center"/>
    </xf>
    <xf numFmtId="0" fontId="25" fillId="12" borderId="13" xfId="0" applyFont="1" applyFill="1" applyBorder="1" applyAlignment="1">
      <alignment horizontal="center" vertical="center"/>
    </xf>
    <xf numFmtId="0" fontId="12" fillId="5" borderId="3" xfId="0" applyFont="1" applyFill="1" applyBorder="1" applyAlignment="1"/>
    <xf numFmtId="0" fontId="12" fillId="5" borderId="4" xfId="0" applyFont="1" applyFill="1" applyBorder="1" applyAlignment="1"/>
    <xf numFmtId="0" fontId="11" fillId="5" borderId="4" xfId="0" applyFont="1" applyFill="1" applyBorder="1" applyAlignment="1"/>
    <xf numFmtId="0" fontId="16" fillId="5" borderId="4" xfId="1" applyFont="1" applyFill="1" applyBorder="1" applyAlignment="1"/>
    <xf numFmtId="0" fontId="16" fillId="5" borderId="11" xfId="1" applyFont="1" applyFill="1" applyBorder="1" applyAlignment="1"/>
    <xf numFmtId="179" fontId="13" fillId="5" borderId="0" xfId="0" applyNumberFormat="1" applyFont="1" applyFill="1" applyBorder="1" applyAlignment="1"/>
    <xf numFmtId="181" fontId="13" fillId="5" borderId="0" xfId="0" applyNumberFormat="1" applyFont="1" applyFill="1" applyBorder="1" applyAlignment="1"/>
    <xf numFmtId="0" fontId="21" fillId="5" borderId="12" xfId="0" applyFont="1" applyFill="1" applyBorder="1" applyAlignment="1">
      <alignment horizontal="left"/>
    </xf>
    <xf numFmtId="0" fontId="3" fillId="0" borderId="45" xfId="0" applyFont="1" applyBorder="1" applyAlignment="1">
      <alignment horizontal="center" vertical="center"/>
    </xf>
    <xf numFmtId="0" fontId="2" fillId="0" borderId="0" xfId="0" applyFont="1" applyBorder="1" applyAlignment="1">
      <alignment horizontal="right" vertical="center"/>
    </xf>
    <xf numFmtId="0" fontId="7" fillId="0" borderId="0" xfId="0" applyFont="1" applyBorder="1">
      <alignment vertical="center"/>
    </xf>
    <xf numFmtId="0" fontId="2" fillId="0" borderId="15" xfId="0" applyFont="1" applyBorder="1">
      <alignmen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2" borderId="6" xfId="0" applyFont="1" applyFill="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0" borderId="12" xfId="0" applyFont="1" applyBorder="1" applyAlignment="1">
      <alignment horizontal="center" vertical="center" wrapText="1"/>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2"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7" fillId="0" borderId="21" xfId="0" applyFont="1" applyBorder="1" applyAlignment="1">
      <alignment horizontal="center" vertical="center"/>
    </xf>
    <xf numFmtId="0" fontId="7" fillId="0" borderId="31" xfId="0" applyFont="1" applyBorder="1" applyAlignment="1">
      <alignment horizontal="center" vertical="center"/>
    </xf>
    <xf numFmtId="0" fontId="7" fillId="0" borderId="33" xfId="0" applyFont="1" applyBorder="1" applyAlignment="1">
      <alignment horizontal="center" vertical="center"/>
    </xf>
    <xf numFmtId="0" fontId="3" fillId="2" borderId="25" xfId="0" applyFont="1" applyFill="1" applyBorder="1" applyAlignment="1">
      <alignment horizontal="center" vertical="center" wrapText="1"/>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7" fillId="0" borderId="2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3" xfId="0" applyFont="1" applyBorder="1" applyAlignment="1">
      <alignment horizontal="center" vertical="center"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25" xfId="0" applyFont="1" applyBorder="1" applyAlignment="1">
      <alignment horizontal="center" vertical="center" wrapText="1"/>
    </xf>
    <xf numFmtId="0" fontId="7" fillId="0" borderId="2"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22" fillId="0" borderId="5" xfId="0" applyFont="1" applyBorder="1" applyAlignment="1">
      <alignment horizontal="left"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3" fillId="10" borderId="5" xfId="0" applyFont="1" applyFill="1" applyBorder="1" applyAlignment="1">
      <alignment horizontal="center" vertical="center"/>
    </xf>
    <xf numFmtId="0" fontId="3" fillId="10" borderId="6" xfId="0" applyFont="1" applyFill="1" applyBorder="1" applyAlignment="1">
      <alignment horizontal="center" vertical="center"/>
    </xf>
    <xf numFmtId="0" fontId="3" fillId="10" borderId="7" xfId="0" applyFont="1" applyFill="1" applyBorder="1" applyAlignment="1">
      <alignment horizontal="center" vertical="center"/>
    </xf>
    <xf numFmtId="0" fontId="22" fillId="0" borderId="0" xfId="0" applyFont="1" applyAlignment="1">
      <alignment horizontal="center" vertical="center"/>
    </xf>
    <xf numFmtId="179" fontId="13" fillId="5" borderId="0" xfId="0" applyNumberFormat="1" applyFont="1" applyFill="1" applyAlignment="1">
      <alignment horizontal="left"/>
    </xf>
    <xf numFmtId="180" fontId="13" fillId="5" borderId="0" xfId="0" applyNumberFormat="1" applyFont="1" applyFill="1" applyAlignment="1">
      <alignment horizontal="left"/>
    </xf>
    <xf numFmtId="0" fontId="9" fillId="4" borderId="37" xfId="0" applyFont="1" applyFill="1" applyBorder="1" applyAlignment="1">
      <alignment horizontal="center" vertical="center"/>
    </xf>
    <xf numFmtId="0" fontId="9" fillId="4" borderId="29" xfId="0" applyFont="1" applyFill="1" applyBorder="1" applyAlignment="1">
      <alignment horizontal="center" vertical="center"/>
    </xf>
    <xf numFmtId="0" fontId="5" fillId="0" borderId="1" xfId="0" applyFont="1" applyBorder="1" applyAlignment="1">
      <alignment horizontal="center" vertical="center"/>
    </xf>
    <xf numFmtId="0" fontId="5" fillId="0" borderId="24" xfId="0" applyFont="1" applyBorder="1" applyAlignment="1">
      <alignment horizontal="center" vertical="center"/>
    </xf>
    <xf numFmtId="0" fontId="5" fillId="0" borderId="26" xfId="0" applyFont="1" applyBorder="1" applyAlignment="1">
      <alignment horizontal="center" vertical="center"/>
    </xf>
    <xf numFmtId="0" fontId="3"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10" fillId="5" borderId="0" xfId="0" applyFont="1" applyFill="1" applyBorder="1" applyAlignment="1">
      <alignment horizontal="left"/>
    </xf>
    <xf numFmtId="180" fontId="13" fillId="5" borderId="0" xfId="0" applyNumberFormat="1" applyFont="1" applyFill="1" applyBorder="1" applyAlignment="1">
      <alignment horizontal="left"/>
    </xf>
    <xf numFmtId="0" fontId="6" fillId="4" borderId="15" xfId="0" applyFont="1" applyFill="1" applyBorder="1" applyAlignment="1">
      <alignment horizontal="left" shrinkToFit="1"/>
    </xf>
    <xf numFmtId="0" fontId="6" fillId="4" borderId="16" xfId="0" applyFont="1" applyFill="1" applyBorder="1" applyAlignment="1">
      <alignment horizontal="left" shrinkToFit="1"/>
    </xf>
    <xf numFmtId="0" fontId="2" fillId="0" borderId="2" xfId="0" applyFont="1" applyBorder="1" applyAlignment="1">
      <alignment horizontal="center"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31" xfId="0" applyFont="1" applyBorder="1" applyAlignment="1">
      <alignment horizontal="center" vertical="center"/>
    </xf>
    <xf numFmtId="0" fontId="3" fillId="2" borderId="21" xfId="0" applyFont="1" applyFill="1" applyBorder="1" applyAlignment="1">
      <alignment horizontal="center" vertical="center" wrapText="1"/>
    </xf>
    <xf numFmtId="0" fontId="3" fillId="2" borderId="21" xfId="0" applyFont="1" applyFill="1" applyBorder="1" applyAlignment="1">
      <alignment horizontal="center" vertical="center"/>
    </xf>
    <xf numFmtId="0" fontId="3" fillId="2" borderId="31" xfId="0" applyFont="1" applyFill="1" applyBorder="1" applyAlignment="1">
      <alignment horizontal="center" vertical="center"/>
    </xf>
    <xf numFmtId="0" fontId="3" fillId="0" borderId="21" xfId="0" applyFont="1" applyBorder="1" applyAlignment="1">
      <alignment horizontal="center" vertical="center" wrapText="1"/>
    </xf>
    <xf numFmtId="0" fontId="3" fillId="0" borderId="33" xfId="0" applyFont="1" applyBorder="1" applyAlignment="1">
      <alignment horizontal="center" vertical="center"/>
    </xf>
    <xf numFmtId="0" fontId="12" fillId="4" borderId="0" xfId="0" applyFont="1" applyFill="1" applyBorder="1" applyAlignment="1">
      <alignment horizontal="center" vertical="center"/>
    </xf>
    <xf numFmtId="0" fontId="26" fillId="11" borderId="12" xfId="0" applyFont="1" applyFill="1" applyBorder="1" applyAlignment="1">
      <alignment horizontal="center" vertical="center"/>
    </xf>
    <xf numFmtId="0" fontId="26" fillId="11" borderId="0" xfId="0" applyFont="1" applyFill="1" applyBorder="1" applyAlignment="1">
      <alignment horizontal="center" vertical="center"/>
    </xf>
    <xf numFmtId="0" fontId="26" fillId="11" borderId="13" xfId="0" applyFont="1" applyFill="1" applyBorder="1" applyAlignment="1">
      <alignment horizontal="center" vertical="center"/>
    </xf>
    <xf numFmtId="0" fontId="3" fillId="0" borderId="2" xfId="0" applyFont="1" applyBorder="1" applyAlignment="1">
      <alignment horizontal="center" vertical="center"/>
    </xf>
    <xf numFmtId="0" fontId="10" fillId="5" borderId="12" xfId="0" applyFont="1" applyFill="1" applyBorder="1" applyAlignment="1">
      <alignment horizontal="left"/>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6" fillId="4" borderId="38" xfId="0" applyFont="1" applyFill="1" applyBorder="1" applyAlignment="1">
      <alignment horizontal="center" vertical="center"/>
    </xf>
    <xf numFmtId="0" fontId="6" fillId="4" borderId="0" xfId="0" applyFont="1" applyFill="1" applyBorder="1" applyAlignment="1">
      <alignment horizontal="center" vertical="center"/>
    </xf>
    <xf numFmtId="0" fontId="6" fillId="4" borderId="39"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23" xfId="0" applyFont="1" applyFill="1" applyBorder="1" applyAlignment="1">
      <alignment horizontal="center" vertical="center"/>
    </xf>
    <xf numFmtId="0" fontId="9" fillId="4" borderId="22" xfId="0" applyFont="1" applyFill="1" applyBorder="1" applyAlignment="1">
      <alignment horizontal="center" vertical="center"/>
    </xf>
    <xf numFmtId="0" fontId="9" fillId="4" borderId="6" xfId="0" applyFont="1" applyFill="1" applyBorder="1" applyAlignment="1">
      <alignment horizontal="center" vertical="center"/>
    </xf>
    <xf numFmtId="0" fontId="9" fillId="4" borderId="7" xfId="0" applyFont="1" applyFill="1" applyBorder="1" applyAlignment="1">
      <alignment horizontal="center" vertical="center"/>
    </xf>
    <xf numFmtId="0" fontId="3" fillId="0" borderId="22" xfId="0" applyFont="1" applyBorder="1" applyAlignment="1">
      <alignment horizontal="center" vertical="center"/>
    </xf>
    <xf numFmtId="0" fontId="29" fillId="0" borderId="35" xfId="0" applyFont="1" applyBorder="1" applyAlignment="1">
      <alignment horizontal="center" vertical="center"/>
    </xf>
    <xf numFmtId="0" fontId="29" fillId="0" borderId="36" xfId="0" applyFont="1" applyBorder="1" applyAlignment="1">
      <alignment horizontal="center" vertical="center"/>
    </xf>
    <xf numFmtId="0" fontId="29" fillId="0" borderId="41" xfId="0" applyFont="1" applyBorder="1" applyAlignment="1">
      <alignment horizontal="center" vertical="center"/>
    </xf>
    <xf numFmtId="0" fontId="29" fillId="0" borderId="42" xfId="0" applyFont="1" applyBorder="1" applyAlignment="1">
      <alignment horizontal="center" vertical="center"/>
    </xf>
    <xf numFmtId="0" fontId="29" fillId="0" borderId="37" xfId="0" applyFont="1" applyBorder="1" applyAlignment="1">
      <alignment horizontal="center" vertical="center"/>
    </xf>
    <xf numFmtId="0" fontId="29" fillId="0" borderId="40" xfId="0" applyFont="1" applyBorder="1" applyAlignment="1">
      <alignment horizontal="center" vertical="center"/>
    </xf>
    <xf numFmtId="0" fontId="3" fillId="0" borderId="43" xfId="0" applyFont="1" applyBorder="1" applyAlignment="1">
      <alignment horizontal="center" vertical="center" shrinkToFit="1"/>
    </xf>
    <xf numFmtId="0" fontId="3" fillId="0" borderId="44" xfId="0" applyFont="1" applyBorder="1" applyAlignment="1">
      <alignment horizontal="center" vertical="center" shrinkToFit="1"/>
    </xf>
    <xf numFmtId="0" fontId="3" fillId="0" borderId="35" xfId="0" applyFont="1" applyBorder="1" applyAlignment="1">
      <alignment horizontal="center" vertical="center" shrinkToFit="1"/>
    </xf>
    <xf numFmtId="0" fontId="3" fillId="0" borderId="36" xfId="0" applyFont="1" applyBorder="1" applyAlignment="1">
      <alignment horizontal="center" vertical="center" shrinkToFit="1"/>
    </xf>
    <xf numFmtId="0" fontId="3" fillId="0" borderId="41" xfId="0" applyFont="1" applyBorder="1" applyAlignment="1">
      <alignment horizontal="center" vertical="center"/>
    </xf>
    <xf numFmtId="0" fontId="3" fillId="0" borderId="42" xfId="0" applyFont="1" applyBorder="1" applyAlignment="1">
      <alignment horizontal="center" vertical="center"/>
    </xf>
    <xf numFmtId="0" fontId="3" fillId="0" borderId="37" xfId="0" applyFont="1" applyBorder="1" applyAlignment="1">
      <alignment horizontal="center" vertical="center"/>
    </xf>
    <xf numFmtId="0" fontId="3" fillId="0" borderId="40" xfId="0" applyFont="1" applyBorder="1" applyAlignment="1">
      <alignment horizontal="center" vertical="center"/>
    </xf>
    <xf numFmtId="0" fontId="3" fillId="13" borderId="5" xfId="0" applyFont="1" applyFill="1" applyBorder="1" applyAlignment="1">
      <alignment horizontal="left" vertical="center" wrapText="1"/>
    </xf>
    <xf numFmtId="0" fontId="3" fillId="13" borderId="7" xfId="0" applyFont="1" applyFill="1" applyBorder="1" applyAlignment="1">
      <alignment horizontal="left" vertical="center"/>
    </xf>
    <xf numFmtId="0" fontId="3" fillId="0" borderId="5" xfId="0" applyFont="1" applyBorder="1" applyAlignment="1">
      <alignment horizontal="right" vertical="center"/>
    </xf>
    <xf numFmtId="0" fontId="3" fillId="0" borderId="7" xfId="0" applyFont="1" applyBorder="1" applyAlignment="1">
      <alignment horizontal="right"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5" xfId="0" applyFont="1" applyBorder="1" applyAlignment="1">
      <alignment horizontal="center" vertical="center" wrapText="1" shrinkToFit="1"/>
    </xf>
    <xf numFmtId="0" fontId="3" fillId="0" borderId="7" xfId="0" applyFont="1" applyBorder="1" applyAlignment="1">
      <alignment horizontal="center" vertical="center" wrapText="1" shrinkToFit="1"/>
    </xf>
    <xf numFmtId="176" fontId="3" fillId="2" borderId="5" xfId="0" applyNumberFormat="1" applyFont="1" applyFill="1" applyBorder="1" applyAlignment="1">
      <alignment horizontal="right" vertical="center" shrinkToFit="1"/>
    </xf>
    <xf numFmtId="176" fontId="3" fillId="2" borderId="6" xfId="0" applyNumberFormat="1" applyFont="1" applyFill="1" applyBorder="1" applyAlignment="1">
      <alignment horizontal="right" vertical="center" shrinkToFit="1"/>
    </xf>
    <xf numFmtId="176" fontId="3" fillId="2" borderId="7" xfId="0" applyNumberFormat="1" applyFont="1" applyFill="1" applyBorder="1" applyAlignment="1">
      <alignment horizontal="right" vertical="center" shrinkToFit="1"/>
    </xf>
    <xf numFmtId="176" fontId="3" fillId="0" borderId="5" xfId="0" applyNumberFormat="1" applyFont="1" applyBorder="1" applyAlignment="1">
      <alignment horizontal="right" vertical="center"/>
    </xf>
    <xf numFmtId="176" fontId="3" fillId="0" borderId="7" xfId="0" applyNumberFormat="1" applyFont="1" applyBorder="1" applyAlignment="1">
      <alignment horizontal="right" vertical="center"/>
    </xf>
    <xf numFmtId="176" fontId="3" fillId="3" borderId="5" xfId="0" applyNumberFormat="1" applyFont="1" applyFill="1" applyBorder="1" applyAlignment="1">
      <alignment horizontal="right" vertical="center" shrinkToFit="1"/>
    </xf>
    <xf numFmtId="176" fontId="3" fillId="3" borderId="6" xfId="0" applyNumberFormat="1" applyFont="1" applyFill="1" applyBorder="1" applyAlignment="1">
      <alignment horizontal="right" vertical="center" shrinkToFit="1"/>
    </xf>
    <xf numFmtId="176" fontId="3" fillId="3" borderId="7" xfId="0" applyNumberFormat="1" applyFont="1" applyFill="1" applyBorder="1" applyAlignment="1">
      <alignment horizontal="right" vertical="center" shrinkToFit="1"/>
    </xf>
    <xf numFmtId="176" fontId="3" fillId="2" borderId="5" xfId="0" applyNumberFormat="1" applyFont="1" applyFill="1" applyBorder="1" applyAlignment="1">
      <alignment horizontal="right" vertical="center"/>
    </xf>
    <xf numFmtId="176" fontId="3" fillId="2" borderId="7" xfId="0" applyNumberFormat="1" applyFont="1" applyFill="1" applyBorder="1" applyAlignment="1">
      <alignment horizontal="right" vertical="center"/>
    </xf>
    <xf numFmtId="0" fontId="3" fillId="2" borderId="5" xfId="0" applyFont="1" applyFill="1" applyBorder="1" applyAlignment="1">
      <alignment horizontal="center" vertical="center" shrinkToFit="1"/>
    </xf>
    <xf numFmtId="0" fontId="3" fillId="2" borderId="6" xfId="0" applyFont="1" applyFill="1" applyBorder="1" applyAlignment="1">
      <alignment horizontal="center" vertical="center" shrinkToFit="1"/>
    </xf>
    <xf numFmtId="0" fontId="3" fillId="2" borderId="7" xfId="0" applyFont="1" applyFill="1" applyBorder="1" applyAlignment="1">
      <alignment horizontal="center" vertical="center" shrinkToFit="1"/>
    </xf>
    <xf numFmtId="176" fontId="3" fillId="3" borderId="5" xfId="0" applyNumberFormat="1" applyFont="1" applyFill="1" applyBorder="1" applyAlignment="1">
      <alignment horizontal="right" vertical="center"/>
    </xf>
    <xf numFmtId="176" fontId="3" fillId="3" borderId="7" xfId="0" applyNumberFormat="1" applyFont="1" applyFill="1" applyBorder="1" applyAlignment="1">
      <alignment horizontal="right" vertical="center"/>
    </xf>
    <xf numFmtId="0" fontId="2" fillId="0" borderId="18" xfId="0" applyFont="1" applyBorder="1">
      <alignment vertical="center"/>
    </xf>
    <xf numFmtId="0" fontId="2" fillId="0" borderId="19" xfId="0" applyFont="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2&#22238;/&#9734;&#25552;&#20986;&#29992;_&#20104;&#31639;&#20250;&#35336;&#23398;_&#35299;&#35500;&amp;&#28436;&#32722;&#32232;_&#31532;4-2&#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s>
    <sheetDataSet>
      <sheetData sheetId="0" refreshError="1"/>
      <sheetData sheetId="1" refreshError="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sheetData>
      <sheetData sheetId="3"/>
      <sheetData sheetId="4" refreshError="1"/>
      <sheetData sheetId="5">
        <row r="3">
          <cell r="G3" t="str">
            <v>出力画面</v>
          </cell>
        </row>
      </sheetData>
      <sheetData sheetId="6" refreshError="1"/>
      <sheetData sheetId="7" refreshError="1"/>
      <sheetData sheetId="8"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2"/>
      <c r="C1" s="144" t="s">
        <v>30</v>
      </c>
      <c r="D1" s="144"/>
      <c r="E1" s="144"/>
      <c r="F1" s="144"/>
      <c r="G1" s="144"/>
      <c r="H1" s="144"/>
      <c r="I1" s="144"/>
      <c r="J1" s="144"/>
      <c r="K1" s="144"/>
      <c r="L1" s="144"/>
      <c r="M1" s="144"/>
      <c r="N1" s="12"/>
    </row>
    <row r="2" spans="2:16" ht="31.5" x14ac:dyDescent="0.55000000000000004">
      <c r="B2" s="12"/>
      <c r="C2" s="143" t="s">
        <v>28</v>
      </c>
      <c r="D2" s="143"/>
      <c r="E2" s="143"/>
      <c r="F2" s="143"/>
      <c r="G2" s="143"/>
      <c r="H2" s="143"/>
      <c r="I2" s="143"/>
      <c r="J2" s="143"/>
      <c r="K2" s="143"/>
      <c r="L2" s="143"/>
      <c r="M2" s="143"/>
      <c r="N2" s="12"/>
    </row>
    <row r="3" spans="2:16" x14ac:dyDescent="0.55000000000000004">
      <c r="B3" s="22"/>
      <c r="C3" s="23"/>
      <c r="D3" s="23"/>
      <c r="E3" s="23"/>
      <c r="F3" s="23"/>
      <c r="G3" s="23"/>
      <c r="H3" s="23"/>
      <c r="I3" s="23"/>
      <c r="J3" s="23"/>
      <c r="K3" s="23"/>
      <c r="L3" s="23"/>
      <c r="M3" s="23"/>
      <c r="N3" s="24"/>
    </row>
    <row r="4" spans="2:16" ht="80.5" customHeight="1" x14ac:dyDescent="0.6">
      <c r="B4" s="25"/>
      <c r="C4" s="145" t="s">
        <v>31</v>
      </c>
      <c r="D4" s="146"/>
      <c r="E4" s="146"/>
      <c r="F4" s="146"/>
      <c r="G4" s="146"/>
      <c r="H4" s="146"/>
      <c r="I4" s="146"/>
      <c r="J4" s="146"/>
      <c r="K4" s="146"/>
      <c r="L4" s="146"/>
      <c r="M4" s="146"/>
      <c r="N4" s="26"/>
      <c r="P4" s="28"/>
    </row>
    <row r="5" spans="2:16" x14ac:dyDescent="0.55000000000000004">
      <c r="B5" s="25"/>
      <c r="C5" s="27"/>
      <c r="D5" s="27"/>
      <c r="E5" s="27"/>
      <c r="F5" s="27"/>
      <c r="G5" s="27"/>
      <c r="H5" s="27"/>
      <c r="I5" s="27"/>
      <c r="J5" s="27"/>
      <c r="K5" s="27"/>
      <c r="L5" s="27"/>
      <c r="M5" s="27"/>
      <c r="N5" s="26"/>
    </row>
    <row r="6" spans="2:16" ht="22.5" x14ac:dyDescent="0.55000000000000004">
      <c r="B6" s="18"/>
      <c r="C6" s="19" t="s">
        <v>32</v>
      </c>
      <c r="D6" s="20"/>
      <c r="E6" s="20"/>
      <c r="F6" s="20"/>
      <c r="G6" s="20"/>
      <c r="H6" s="20"/>
      <c r="I6" s="20"/>
      <c r="J6" s="20"/>
      <c r="K6" s="20"/>
      <c r="L6" s="20"/>
      <c r="M6" s="20"/>
      <c r="N6" s="21"/>
    </row>
    <row r="7" spans="2:16" ht="251" customHeight="1" x14ac:dyDescent="0.55000000000000004">
      <c r="B7" s="13"/>
      <c r="C7" s="147" t="s">
        <v>35</v>
      </c>
      <c r="D7" s="148"/>
      <c r="E7" s="148"/>
      <c r="F7" s="148"/>
      <c r="G7" s="148"/>
      <c r="H7" s="148"/>
      <c r="I7" s="148"/>
      <c r="J7" s="148"/>
      <c r="K7" s="148"/>
      <c r="L7" s="148"/>
      <c r="M7" s="148"/>
      <c r="N7" s="15"/>
    </row>
    <row r="8" spans="2:16" ht="331" customHeight="1" x14ac:dyDescent="0.55000000000000004">
      <c r="B8" s="13"/>
      <c r="C8" s="147" t="s">
        <v>36</v>
      </c>
      <c r="D8" s="147"/>
      <c r="E8" s="147"/>
      <c r="F8" s="147"/>
      <c r="G8" s="147"/>
      <c r="H8" s="147"/>
      <c r="I8" s="147"/>
      <c r="J8" s="147"/>
      <c r="K8" s="147"/>
      <c r="L8" s="147"/>
      <c r="M8" s="147"/>
      <c r="N8" s="15"/>
    </row>
    <row r="9" spans="2:16" ht="22.5" x14ac:dyDescent="0.55000000000000004">
      <c r="B9" s="18"/>
      <c r="C9" s="19" t="s">
        <v>29</v>
      </c>
      <c r="D9" s="20"/>
      <c r="E9" s="20"/>
      <c r="F9" s="20"/>
      <c r="G9" s="20"/>
      <c r="H9" s="20"/>
      <c r="I9" s="20"/>
      <c r="J9" s="20"/>
      <c r="K9" s="20"/>
      <c r="L9" s="20"/>
      <c r="M9" s="20"/>
      <c r="N9" s="21"/>
    </row>
    <row r="10" spans="2:16" ht="409.6" customHeight="1" x14ac:dyDescent="0.55000000000000004">
      <c r="B10" s="13"/>
      <c r="C10" s="147" t="s">
        <v>37</v>
      </c>
      <c r="D10" s="148"/>
      <c r="E10" s="148"/>
      <c r="F10" s="148"/>
      <c r="G10" s="148"/>
      <c r="H10" s="148"/>
      <c r="I10" s="148"/>
      <c r="J10" s="148"/>
      <c r="K10" s="148"/>
      <c r="L10" s="148"/>
      <c r="M10" s="148"/>
      <c r="N10" s="15"/>
    </row>
    <row r="11" spans="2:16" ht="139.75" customHeight="1" x14ac:dyDescent="0.55000000000000004">
      <c r="B11" s="16"/>
      <c r="C11" s="141" t="s">
        <v>38</v>
      </c>
      <c r="D11" s="142"/>
      <c r="E11" s="142"/>
      <c r="F11" s="142"/>
      <c r="G11" s="142"/>
      <c r="H11" s="142"/>
      <c r="I11" s="142"/>
      <c r="J11" s="142"/>
      <c r="K11" s="142"/>
      <c r="L11" s="142"/>
      <c r="M11" s="142"/>
      <c r="N11" s="17"/>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tint="-4.9989318521683403E-2"/>
  </sheetPr>
  <dimension ref="A1:U91"/>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4" t="s">
        <v>26</v>
      </c>
      <c r="C1" s="4"/>
      <c r="D1" s="4"/>
      <c r="E1" s="4"/>
      <c r="F1" s="4"/>
      <c r="G1" s="4"/>
      <c r="H1" s="4"/>
      <c r="I1" s="4"/>
      <c r="J1" s="4"/>
      <c r="K1" s="5"/>
      <c r="L1" s="5"/>
      <c r="M1" s="5"/>
      <c r="N1" s="5"/>
      <c r="O1" s="5"/>
      <c r="P1" s="5"/>
      <c r="Q1" s="5"/>
      <c r="R1" s="5"/>
      <c r="S1" s="33"/>
      <c r="T1" s="33"/>
    </row>
    <row r="2" spans="2:20" ht="38" x14ac:dyDescent="1.25">
      <c r="B2" s="161" t="s">
        <v>27</v>
      </c>
      <c r="C2" s="161"/>
      <c r="D2" s="161"/>
      <c r="E2" s="161"/>
      <c r="F2" s="161"/>
      <c r="G2" s="161"/>
      <c r="H2" s="161"/>
      <c r="I2" s="161"/>
      <c r="J2" s="162" t="s">
        <v>216</v>
      </c>
      <c r="K2" s="162"/>
      <c r="L2" s="162"/>
      <c r="M2" s="39" t="s">
        <v>65</v>
      </c>
      <c r="N2" s="39"/>
      <c r="O2" s="39"/>
      <c r="P2" s="39"/>
      <c r="Q2" s="39"/>
      <c r="R2" s="39"/>
      <c r="S2" s="39"/>
      <c r="T2" s="6"/>
    </row>
    <row r="3" spans="2:20" ht="31.5" x14ac:dyDescent="1.05">
      <c r="B3" s="7"/>
      <c r="C3" s="29" t="s">
        <v>34</v>
      </c>
      <c r="D3" s="7"/>
      <c r="E3" s="7"/>
      <c r="F3" s="7"/>
      <c r="G3" s="29" t="s">
        <v>46</v>
      </c>
      <c r="H3" s="7"/>
      <c r="I3" s="7"/>
      <c r="J3" s="40" t="s">
        <v>47</v>
      </c>
      <c r="K3" s="8"/>
      <c r="L3" s="8"/>
      <c r="M3" s="8"/>
      <c r="N3" s="8"/>
      <c r="O3" s="8"/>
      <c r="P3" s="8"/>
      <c r="Q3" s="8"/>
      <c r="R3" s="8"/>
      <c r="S3" s="8"/>
      <c r="T3" s="9"/>
    </row>
    <row r="4" spans="2:20" ht="22.5" x14ac:dyDescent="0.55000000000000004">
      <c r="B4" s="163" t="s">
        <v>0</v>
      </c>
      <c r="C4" s="164"/>
      <c r="D4" s="164"/>
      <c r="E4" s="164"/>
      <c r="F4" s="164"/>
      <c r="G4" s="164"/>
      <c r="H4" s="164"/>
      <c r="I4" s="164"/>
      <c r="J4" s="164"/>
      <c r="K4" s="164"/>
      <c r="L4" s="164"/>
      <c r="M4" s="164"/>
      <c r="N4" s="164"/>
      <c r="O4" s="164"/>
      <c r="P4" s="164"/>
      <c r="Q4" s="164"/>
      <c r="R4" s="164"/>
      <c r="S4" s="164"/>
      <c r="T4" s="165"/>
    </row>
    <row r="5" spans="2:20" ht="67.75" customHeight="1" x14ac:dyDescent="0.55000000000000004">
      <c r="B5" s="166" t="s">
        <v>63</v>
      </c>
      <c r="C5" s="167"/>
      <c r="D5" s="167"/>
      <c r="E5" s="167"/>
      <c r="F5" s="167"/>
      <c r="G5" s="167"/>
      <c r="H5" s="167"/>
      <c r="I5" s="167"/>
      <c r="J5" s="167"/>
      <c r="K5" s="167"/>
      <c r="L5" s="167"/>
      <c r="M5" s="167"/>
      <c r="N5" s="167"/>
      <c r="O5" s="167"/>
      <c r="P5" s="167"/>
      <c r="Q5" s="167"/>
      <c r="R5" s="167"/>
      <c r="S5" s="167"/>
      <c r="T5" s="168"/>
    </row>
    <row r="6" spans="2:20" ht="6" customHeight="1" x14ac:dyDescent="0.55000000000000004"/>
    <row r="7" spans="2:20" ht="28.5" x14ac:dyDescent="0.95">
      <c r="B7" s="11">
        <v>1</v>
      </c>
      <c r="C7" s="157" t="s">
        <v>45</v>
      </c>
      <c r="D7" s="158"/>
      <c r="E7" s="159"/>
      <c r="F7" s="10">
        <v>1</v>
      </c>
      <c r="G7" s="160" t="s">
        <v>24</v>
      </c>
      <c r="H7" s="160"/>
      <c r="I7" s="160"/>
      <c r="J7" s="30"/>
      <c r="K7" s="30"/>
      <c r="L7" s="30"/>
      <c r="M7" s="30"/>
      <c r="N7" s="30"/>
      <c r="O7" s="30"/>
      <c r="P7" s="30"/>
      <c r="Q7" s="30"/>
      <c r="R7" s="30"/>
      <c r="S7" s="30"/>
      <c r="T7" s="31"/>
    </row>
    <row r="8" spans="2:20" ht="7.25" customHeight="1" x14ac:dyDescent="0.55000000000000004">
      <c r="B8" s="13"/>
      <c r="C8" s="14"/>
      <c r="D8" s="14"/>
      <c r="E8" s="14"/>
      <c r="F8" s="14"/>
      <c r="G8" s="14"/>
      <c r="H8" s="14"/>
      <c r="I8" s="14"/>
      <c r="J8" s="14"/>
      <c r="K8" s="14"/>
      <c r="L8" s="14"/>
      <c r="M8" s="14"/>
      <c r="N8" s="14"/>
      <c r="O8" s="14"/>
      <c r="P8" s="14"/>
      <c r="Q8" s="14"/>
      <c r="R8" s="14"/>
      <c r="S8" s="14"/>
      <c r="T8" s="15"/>
    </row>
    <row r="9" spans="2:20" ht="44.4" customHeight="1" x14ac:dyDescent="0.55000000000000004">
      <c r="B9" s="166" t="s">
        <v>79</v>
      </c>
      <c r="C9" s="167"/>
      <c r="D9" s="167"/>
      <c r="E9" s="167"/>
      <c r="F9" s="167"/>
      <c r="G9" s="167"/>
      <c r="H9" s="167"/>
      <c r="I9" s="167"/>
      <c r="J9" s="167"/>
      <c r="K9" s="167"/>
      <c r="L9" s="167"/>
      <c r="M9" s="167"/>
      <c r="N9" s="167"/>
      <c r="O9" s="167"/>
      <c r="P9" s="167"/>
      <c r="Q9" s="167"/>
      <c r="R9" s="167"/>
      <c r="S9" s="167"/>
      <c r="T9" s="168"/>
    </row>
    <row r="10" spans="2:20" x14ac:dyDescent="0.55000000000000004">
      <c r="B10" s="13"/>
      <c r="C10" s="14"/>
      <c r="D10" s="14"/>
      <c r="E10" s="14"/>
      <c r="F10" s="14"/>
      <c r="G10" s="14"/>
      <c r="H10" s="14"/>
      <c r="I10" s="14"/>
      <c r="J10" s="14"/>
      <c r="K10" s="14"/>
      <c r="L10" s="14"/>
      <c r="M10" s="14"/>
      <c r="N10" s="14"/>
      <c r="O10" s="14"/>
      <c r="P10" s="14"/>
      <c r="Q10" s="14"/>
      <c r="R10" s="14"/>
      <c r="S10" s="14"/>
      <c r="T10" s="15"/>
    </row>
    <row r="11" spans="2:20" ht="41.4" customHeight="1" x14ac:dyDescent="0.55000000000000004">
      <c r="B11" s="166" t="s">
        <v>128</v>
      </c>
      <c r="C11" s="167"/>
      <c r="D11" s="167"/>
      <c r="E11" s="167"/>
      <c r="F11" s="167"/>
      <c r="G11" s="167"/>
      <c r="H11" s="167"/>
      <c r="I11" s="167"/>
      <c r="J11" s="167"/>
      <c r="K11" s="167"/>
      <c r="L11" s="167"/>
      <c r="M11" s="167"/>
      <c r="N11" s="167"/>
      <c r="O11" s="167"/>
      <c r="P11" s="167"/>
      <c r="Q11" s="167"/>
      <c r="R11" s="167"/>
      <c r="S11" s="167"/>
      <c r="T11" s="168"/>
    </row>
    <row r="12" spans="2:20" ht="19.75"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75" customHeight="1" thickBot="1" x14ac:dyDescent="0.6">
      <c r="B13" s="43"/>
      <c r="C13" s="44" t="s">
        <v>49</v>
      </c>
      <c r="D13" s="44"/>
      <c r="E13" s="44"/>
      <c r="F13" s="44"/>
      <c r="G13" s="44"/>
      <c r="H13" s="44"/>
      <c r="I13" s="44"/>
      <c r="J13" s="44"/>
      <c r="K13" s="44"/>
      <c r="L13" s="44"/>
      <c r="M13" s="44"/>
      <c r="N13" s="44"/>
      <c r="O13" s="44"/>
      <c r="P13" s="44"/>
      <c r="Q13" s="44"/>
      <c r="R13" s="44"/>
      <c r="S13" s="44"/>
      <c r="T13" s="45"/>
    </row>
    <row r="14" spans="2:20" ht="19.75" customHeight="1" thickBot="1" x14ac:dyDescent="0.6">
      <c r="B14" s="43"/>
      <c r="C14" s="41" t="s">
        <v>48</v>
      </c>
      <c r="D14" s="44"/>
      <c r="E14" s="44"/>
      <c r="F14" s="44"/>
      <c r="G14" s="44"/>
      <c r="H14" s="44"/>
      <c r="I14" s="44"/>
      <c r="J14" s="44"/>
      <c r="K14" s="44"/>
      <c r="L14" s="44"/>
      <c r="M14" s="44"/>
      <c r="N14" s="44"/>
      <c r="O14" s="44"/>
      <c r="P14" s="44"/>
      <c r="Q14" s="44"/>
      <c r="R14" s="44"/>
      <c r="S14" s="44"/>
      <c r="T14" s="45"/>
    </row>
    <row r="15" spans="2:20" ht="19.75" customHeight="1" thickBot="1" x14ac:dyDescent="0.6">
      <c r="B15" s="43"/>
      <c r="C15" s="44"/>
      <c r="D15" s="149" t="s">
        <v>66</v>
      </c>
      <c r="E15" s="150"/>
      <c r="F15" s="44"/>
      <c r="G15" s="44" t="s">
        <v>53</v>
      </c>
      <c r="H15" s="44"/>
      <c r="I15" s="44"/>
      <c r="J15" s="44"/>
      <c r="K15" s="44"/>
      <c r="L15" s="44"/>
      <c r="M15" s="44"/>
      <c r="N15" s="44"/>
      <c r="O15" s="44"/>
      <c r="P15" s="44"/>
      <c r="Q15" s="44"/>
      <c r="R15" s="44"/>
      <c r="S15" s="44"/>
      <c r="T15" s="45"/>
    </row>
    <row r="16" spans="2:20" ht="19.75" customHeight="1" thickBot="1" x14ac:dyDescent="0.6">
      <c r="B16" s="43"/>
      <c r="C16" s="44"/>
      <c r="D16" s="151" t="s">
        <v>67</v>
      </c>
      <c r="E16" s="152"/>
      <c r="F16" s="44"/>
      <c r="G16" s="44"/>
      <c r="H16" s="44"/>
      <c r="I16" s="44"/>
      <c r="J16" s="44"/>
      <c r="K16" s="44"/>
      <c r="L16" s="44"/>
      <c r="M16" s="44"/>
      <c r="N16" s="44"/>
      <c r="O16" s="44"/>
      <c r="P16" s="44"/>
      <c r="Q16" s="44"/>
      <c r="R16" s="44"/>
      <c r="S16" s="44"/>
      <c r="T16" s="45"/>
    </row>
    <row r="17" spans="2:20" ht="19.75" customHeight="1" thickBot="1" x14ac:dyDescent="0.6">
      <c r="B17" s="43"/>
      <c r="C17" s="44"/>
      <c r="D17" s="153" t="s">
        <v>50</v>
      </c>
      <c r="E17" s="154"/>
      <c r="F17" s="44"/>
      <c r="G17" s="44" t="s">
        <v>61</v>
      </c>
      <c r="H17" s="44"/>
      <c r="I17" s="44"/>
      <c r="J17" s="44"/>
      <c r="K17" s="44"/>
      <c r="L17" s="44"/>
      <c r="M17" s="44"/>
      <c r="N17" s="44"/>
      <c r="O17" s="44"/>
      <c r="P17" s="44"/>
      <c r="Q17" s="44"/>
      <c r="R17" s="44"/>
      <c r="S17" s="44"/>
      <c r="T17" s="45"/>
    </row>
    <row r="18" spans="2:20" ht="19.75" customHeight="1" thickBot="1" x14ac:dyDescent="0.6">
      <c r="B18" s="43"/>
      <c r="C18" s="44"/>
      <c r="D18" s="44"/>
      <c r="E18" s="44"/>
      <c r="F18" s="44"/>
      <c r="G18" s="44"/>
      <c r="H18" s="44"/>
      <c r="I18" s="44"/>
      <c r="J18" s="44"/>
      <c r="K18" s="44"/>
      <c r="L18" s="44"/>
      <c r="M18" s="44"/>
      <c r="N18" s="44"/>
      <c r="O18" s="44"/>
      <c r="P18" s="44"/>
      <c r="Q18" s="44"/>
      <c r="R18" s="44"/>
      <c r="S18" s="44"/>
      <c r="T18" s="45"/>
    </row>
    <row r="19" spans="2:20" ht="19.75" customHeight="1" thickBot="1" x14ac:dyDescent="0.6">
      <c r="B19" s="153" t="s">
        <v>51</v>
      </c>
      <c r="C19" s="154"/>
      <c r="D19" s="44"/>
      <c r="E19" s="44"/>
      <c r="F19" s="44"/>
      <c r="G19" s="44"/>
      <c r="H19" s="44"/>
      <c r="I19" s="44"/>
      <c r="J19" s="44"/>
      <c r="K19" s="44"/>
      <c r="L19" s="44"/>
      <c r="M19" s="44"/>
      <c r="N19" s="44"/>
      <c r="O19" s="44"/>
      <c r="P19" s="44"/>
      <c r="Q19" s="44"/>
      <c r="R19" s="44"/>
      <c r="S19" s="44"/>
      <c r="T19" s="45"/>
    </row>
    <row r="20" spans="2:20" ht="19.75" customHeight="1" thickBot="1" x14ac:dyDescent="0.6">
      <c r="B20" s="149" t="s">
        <v>100</v>
      </c>
      <c r="C20" s="156"/>
      <c r="D20" s="156"/>
      <c r="E20" s="156"/>
      <c r="F20" s="156"/>
      <c r="G20" s="150"/>
      <c r="H20" s="153" t="s">
        <v>101</v>
      </c>
      <c r="I20" s="155"/>
      <c r="J20" s="155"/>
      <c r="K20" s="154"/>
      <c r="L20" s="153" t="s">
        <v>52</v>
      </c>
      <c r="M20" s="154"/>
      <c r="N20" s="153" t="s">
        <v>102</v>
      </c>
      <c r="O20" s="154"/>
      <c r="P20" s="153" t="s">
        <v>101</v>
      </c>
      <c r="Q20" s="155"/>
      <c r="R20" s="155"/>
      <c r="S20" s="154"/>
      <c r="T20" s="45"/>
    </row>
    <row r="21" spans="2:20" ht="19.75" customHeight="1" thickBot="1" x14ac:dyDescent="0.6">
      <c r="B21" s="43"/>
      <c r="C21" s="44"/>
      <c r="D21" s="44"/>
      <c r="E21" s="44"/>
      <c r="F21" s="44"/>
      <c r="G21" s="44"/>
      <c r="H21" s="44"/>
      <c r="I21" s="44"/>
      <c r="J21" s="44"/>
      <c r="K21" s="44"/>
      <c r="L21" s="44"/>
      <c r="M21" s="44"/>
      <c r="N21" s="44"/>
      <c r="O21" s="44"/>
      <c r="P21" s="44"/>
      <c r="Q21" s="44"/>
      <c r="R21" s="44"/>
      <c r="S21" s="44"/>
      <c r="T21" s="45"/>
    </row>
    <row r="22" spans="2:20" ht="29" thickBot="1" x14ac:dyDescent="0.6">
      <c r="B22" s="193" t="s">
        <v>68</v>
      </c>
      <c r="C22" s="194"/>
      <c r="D22" s="194"/>
      <c r="E22" s="194"/>
      <c r="F22" s="194"/>
      <c r="G22" s="194"/>
      <c r="H22" s="194"/>
      <c r="I22" s="194"/>
      <c r="J22" s="194"/>
      <c r="K22" s="194"/>
      <c r="L22" s="194"/>
      <c r="M22" s="194"/>
      <c r="N22" s="194"/>
      <c r="O22" s="194"/>
      <c r="P22" s="194"/>
      <c r="Q22" s="194"/>
      <c r="R22" s="194"/>
      <c r="S22" s="194"/>
      <c r="T22" s="195"/>
    </row>
    <row r="23" spans="2:20" ht="22.5" x14ac:dyDescent="0.55000000000000004">
      <c r="B23" s="37" t="s">
        <v>1</v>
      </c>
      <c r="C23" s="196" t="s">
        <v>2</v>
      </c>
      <c r="D23" s="197"/>
      <c r="E23" s="198"/>
      <c r="F23" s="196" t="s">
        <v>12</v>
      </c>
      <c r="G23" s="197"/>
      <c r="H23" s="197"/>
      <c r="I23" s="197"/>
      <c r="J23" s="198"/>
      <c r="K23" s="34" t="s">
        <v>3</v>
      </c>
      <c r="L23" s="34" t="s">
        <v>4</v>
      </c>
      <c r="M23" s="35" t="s">
        <v>5</v>
      </c>
      <c r="N23" s="35" t="s">
        <v>6</v>
      </c>
      <c r="O23" s="35" t="s">
        <v>7</v>
      </c>
      <c r="P23" s="35" t="s">
        <v>8</v>
      </c>
      <c r="Q23" s="35" t="s">
        <v>9</v>
      </c>
      <c r="R23" s="35" t="s">
        <v>10</v>
      </c>
      <c r="S23" s="35" t="s">
        <v>11</v>
      </c>
      <c r="T23" s="36"/>
    </row>
    <row r="24" spans="2:20" ht="22.5" x14ac:dyDescent="0.55000000000000004">
      <c r="B24" s="188" t="s">
        <v>23</v>
      </c>
      <c r="C24" s="189" t="s">
        <v>69</v>
      </c>
      <c r="D24" s="190"/>
      <c r="E24" s="191"/>
      <c r="F24" s="192" t="s">
        <v>74</v>
      </c>
      <c r="G24" s="190"/>
      <c r="H24" s="190"/>
      <c r="I24" s="190"/>
      <c r="J24" s="191"/>
      <c r="K24" s="188" t="s">
        <v>21</v>
      </c>
      <c r="L24" s="188" t="s">
        <v>22</v>
      </c>
      <c r="M24" s="46">
        <v>0</v>
      </c>
      <c r="N24" s="47">
        <f>M36</f>
        <v>10000</v>
      </c>
      <c r="O24" s="47">
        <f t="shared" ref="O24:R26" si="0">N36</f>
        <v>10000</v>
      </c>
      <c r="P24" s="47">
        <f t="shared" si="0"/>
        <v>10000</v>
      </c>
      <c r="Q24" s="47">
        <f t="shared" si="0"/>
        <v>10000</v>
      </c>
      <c r="R24" s="47">
        <f t="shared" si="0"/>
        <v>10000</v>
      </c>
      <c r="S24" s="46"/>
      <c r="T24" s="32"/>
    </row>
    <row r="25" spans="2:20" ht="22.5" x14ac:dyDescent="0.55000000000000004">
      <c r="B25" s="176"/>
      <c r="C25" s="172"/>
      <c r="D25" s="170"/>
      <c r="E25" s="171"/>
      <c r="F25" s="172"/>
      <c r="G25" s="170"/>
      <c r="H25" s="170"/>
      <c r="I25" s="170"/>
      <c r="J25" s="171"/>
      <c r="K25" s="176"/>
      <c r="L25" s="176"/>
      <c r="M25" s="42" t="s">
        <v>13</v>
      </c>
      <c r="N25" s="42" t="s">
        <v>14</v>
      </c>
      <c r="O25" s="42" t="s">
        <v>15</v>
      </c>
      <c r="P25" s="42" t="s">
        <v>16</v>
      </c>
      <c r="Q25" s="42" t="s">
        <v>17</v>
      </c>
      <c r="R25" s="42" t="s">
        <v>18</v>
      </c>
      <c r="S25" s="42" t="s">
        <v>19</v>
      </c>
      <c r="T25" s="42" t="s">
        <v>20</v>
      </c>
    </row>
    <row r="26" spans="2:20" ht="23" thickBot="1" x14ac:dyDescent="0.6">
      <c r="B26" s="177"/>
      <c r="C26" s="173"/>
      <c r="D26" s="174"/>
      <c r="E26" s="175"/>
      <c r="F26" s="173"/>
      <c r="G26" s="174"/>
      <c r="H26" s="174"/>
      <c r="I26" s="174"/>
      <c r="J26" s="175"/>
      <c r="K26" s="177"/>
      <c r="L26" s="177"/>
      <c r="M26" s="57">
        <f>R36</f>
        <v>10000</v>
      </c>
      <c r="N26" s="57">
        <f>M38</f>
        <v>10000</v>
      </c>
      <c r="O26" s="57">
        <f t="shared" si="0"/>
        <v>10000</v>
      </c>
      <c r="P26" s="57">
        <f t="shared" si="0"/>
        <v>10000</v>
      </c>
      <c r="Q26" s="57">
        <f t="shared" si="0"/>
        <v>10000</v>
      </c>
      <c r="R26" s="57">
        <f t="shared" si="0"/>
        <v>10000</v>
      </c>
      <c r="S26" s="58"/>
      <c r="T26" s="58"/>
    </row>
    <row r="27" spans="2:20" ht="22.5" x14ac:dyDescent="0.55000000000000004">
      <c r="B27" s="178" t="s">
        <v>33</v>
      </c>
      <c r="C27" s="179" t="s">
        <v>70</v>
      </c>
      <c r="D27" s="180"/>
      <c r="E27" s="181"/>
      <c r="F27" s="179" t="s">
        <v>25</v>
      </c>
      <c r="G27" s="180"/>
      <c r="H27" s="180"/>
      <c r="I27" s="180"/>
      <c r="J27" s="181"/>
      <c r="K27" s="178" t="s">
        <v>21</v>
      </c>
      <c r="L27" s="178" t="s">
        <v>22</v>
      </c>
      <c r="M27" s="59" t="s">
        <v>5</v>
      </c>
      <c r="N27" s="59" t="s">
        <v>6</v>
      </c>
      <c r="O27" s="59" t="s">
        <v>7</v>
      </c>
      <c r="P27" s="59" t="s">
        <v>8</v>
      </c>
      <c r="Q27" s="59" t="s">
        <v>9</v>
      </c>
      <c r="R27" s="59" t="s">
        <v>10</v>
      </c>
      <c r="S27" s="59" t="s">
        <v>11</v>
      </c>
      <c r="T27" s="60"/>
    </row>
    <row r="28" spans="2:20" ht="22.5" x14ac:dyDescent="0.55000000000000004">
      <c r="B28" s="176"/>
      <c r="C28" s="182"/>
      <c r="D28" s="183"/>
      <c r="E28" s="184"/>
      <c r="F28" s="182"/>
      <c r="G28" s="183"/>
      <c r="H28" s="183"/>
      <c r="I28" s="183"/>
      <c r="J28" s="184"/>
      <c r="K28" s="176"/>
      <c r="L28" s="176"/>
      <c r="M28" s="49">
        <v>10000</v>
      </c>
      <c r="N28" s="49"/>
      <c r="O28" s="49"/>
      <c r="P28" s="49"/>
      <c r="Q28" s="49"/>
      <c r="R28" s="49"/>
      <c r="S28" s="47">
        <f>SUM(M28:R28)</f>
        <v>10000</v>
      </c>
      <c r="T28" s="32"/>
    </row>
    <row r="29" spans="2:20" ht="22.5" x14ac:dyDescent="0.55000000000000004">
      <c r="B29" s="176"/>
      <c r="C29" s="182"/>
      <c r="D29" s="183"/>
      <c r="E29" s="184"/>
      <c r="F29" s="182"/>
      <c r="G29" s="183"/>
      <c r="H29" s="183"/>
      <c r="I29" s="183"/>
      <c r="J29" s="184"/>
      <c r="K29" s="176"/>
      <c r="L29" s="176"/>
      <c r="M29" s="50" t="s">
        <v>13</v>
      </c>
      <c r="N29" s="50" t="s">
        <v>14</v>
      </c>
      <c r="O29" s="50" t="s">
        <v>15</v>
      </c>
      <c r="P29" s="50" t="s">
        <v>16</v>
      </c>
      <c r="Q29" s="50" t="s">
        <v>17</v>
      </c>
      <c r="R29" s="50" t="s">
        <v>18</v>
      </c>
      <c r="S29" s="42" t="s">
        <v>19</v>
      </c>
      <c r="T29" s="42" t="s">
        <v>20</v>
      </c>
    </row>
    <row r="30" spans="2:20" ht="23" thickBot="1" x14ac:dyDescent="0.6">
      <c r="B30" s="177"/>
      <c r="C30" s="185"/>
      <c r="D30" s="186"/>
      <c r="E30" s="187"/>
      <c r="F30" s="185"/>
      <c r="G30" s="186"/>
      <c r="H30" s="186"/>
      <c r="I30" s="186"/>
      <c r="J30" s="187"/>
      <c r="K30" s="177"/>
      <c r="L30" s="177"/>
      <c r="M30" s="61"/>
      <c r="N30" s="61"/>
      <c r="O30" s="61"/>
      <c r="P30" s="61"/>
      <c r="Q30" s="61"/>
      <c r="R30" s="61"/>
      <c r="S30" s="57">
        <f>SUM(M30:R30)</f>
        <v>0</v>
      </c>
      <c r="T30" s="57">
        <f>S28+S30</f>
        <v>10000</v>
      </c>
    </row>
    <row r="31" spans="2:20" ht="18" customHeight="1" x14ac:dyDescent="0.55000000000000004">
      <c r="B31" s="176" t="s">
        <v>39</v>
      </c>
      <c r="C31" s="169" t="s">
        <v>71</v>
      </c>
      <c r="D31" s="170"/>
      <c r="E31" s="171"/>
      <c r="F31" s="179" t="s">
        <v>25</v>
      </c>
      <c r="G31" s="180"/>
      <c r="H31" s="180"/>
      <c r="I31" s="180"/>
      <c r="J31" s="181"/>
      <c r="K31" s="176" t="s">
        <v>21</v>
      </c>
      <c r="L31" s="176" t="s">
        <v>22</v>
      </c>
      <c r="M31" s="52" t="s">
        <v>5</v>
      </c>
      <c r="N31" s="52" t="s">
        <v>6</v>
      </c>
      <c r="O31" s="52" t="s">
        <v>7</v>
      </c>
      <c r="P31" s="52" t="s">
        <v>8</v>
      </c>
      <c r="Q31" s="52" t="s">
        <v>9</v>
      </c>
      <c r="R31" s="52" t="s">
        <v>10</v>
      </c>
      <c r="S31" s="52" t="s">
        <v>11</v>
      </c>
      <c r="T31" s="32"/>
    </row>
    <row r="32" spans="2:20" ht="22.5" x14ac:dyDescent="0.55000000000000004">
      <c r="B32" s="176"/>
      <c r="C32" s="172"/>
      <c r="D32" s="170"/>
      <c r="E32" s="171"/>
      <c r="F32" s="182"/>
      <c r="G32" s="183"/>
      <c r="H32" s="183"/>
      <c r="I32" s="183"/>
      <c r="J32" s="184"/>
      <c r="K32" s="176"/>
      <c r="L32" s="176"/>
      <c r="M32" s="46">
        <v>0</v>
      </c>
      <c r="N32" s="46">
        <v>0</v>
      </c>
      <c r="O32" s="46"/>
      <c r="P32" s="46"/>
      <c r="Q32" s="46"/>
      <c r="R32" s="46"/>
      <c r="S32" s="46">
        <f>SUM(M32:R32)</f>
        <v>0</v>
      </c>
      <c r="T32" s="32"/>
    </row>
    <row r="33" spans="2:21" ht="22.5" x14ac:dyDescent="0.55000000000000004">
      <c r="B33" s="176"/>
      <c r="C33" s="172"/>
      <c r="D33" s="170"/>
      <c r="E33" s="171"/>
      <c r="F33" s="182"/>
      <c r="G33" s="183"/>
      <c r="H33" s="183"/>
      <c r="I33" s="183"/>
      <c r="J33" s="184"/>
      <c r="K33" s="176"/>
      <c r="L33" s="176"/>
      <c r="M33" s="42" t="s">
        <v>13</v>
      </c>
      <c r="N33" s="42" t="s">
        <v>14</v>
      </c>
      <c r="O33" s="42" t="s">
        <v>15</v>
      </c>
      <c r="P33" s="42" t="s">
        <v>16</v>
      </c>
      <c r="Q33" s="42" t="s">
        <v>17</v>
      </c>
      <c r="R33" s="42" t="s">
        <v>18</v>
      </c>
      <c r="S33" s="42" t="s">
        <v>19</v>
      </c>
      <c r="T33" s="42" t="s">
        <v>20</v>
      </c>
      <c r="U33" s="2"/>
    </row>
    <row r="34" spans="2:21" ht="23" thickBot="1" x14ac:dyDescent="0.6">
      <c r="B34" s="177"/>
      <c r="C34" s="173"/>
      <c r="D34" s="174"/>
      <c r="E34" s="175"/>
      <c r="F34" s="185"/>
      <c r="G34" s="186"/>
      <c r="H34" s="186"/>
      <c r="I34" s="186"/>
      <c r="J34" s="187"/>
      <c r="K34" s="177"/>
      <c r="L34" s="177"/>
      <c r="M34" s="58"/>
      <c r="N34" s="58"/>
      <c r="O34" s="58"/>
      <c r="P34" s="58"/>
      <c r="Q34" s="58"/>
      <c r="R34" s="58"/>
      <c r="S34" s="58">
        <f>SUM(M34:R34)</f>
        <v>0</v>
      </c>
      <c r="T34" s="58">
        <f>S32+S34</f>
        <v>0</v>
      </c>
      <c r="U34" s="3"/>
    </row>
    <row r="35" spans="2:21" ht="22.5" x14ac:dyDescent="0.55000000000000004">
      <c r="B35" s="176" t="s">
        <v>40</v>
      </c>
      <c r="C35" s="172" t="s">
        <v>72</v>
      </c>
      <c r="D35" s="170"/>
      <c r="E35" s="171"/>
      <c r="F35" s="169" t="s">
        <v>73</v>
      </c>
      <c r="G35" s="170"/>
      <c r="H35" s="170"/>
      <c r="I35" s="170"/>
      <c r="J35" s="171"/>
      <c r="K35" s="176" t="s">
        <v>21</v>
      </c>
      <c r="L35" s="176" t="s">
        <v>22</v>
      </c>
      <c r="M35" s="52" t="s">
        <v>5</v>
      </c>
      <c r="N35" s="52" t="s">
        <v>6</v>
      </c>
      <c r="O35" s="52" t="s">
        <v>7</v>
      </c>
      <c r="P35" s="52" t="s">
        <v>8</v>
      </c>
      <c r="Q35" s="52" t="s">
        <v>9</v>
      </c>
      <c r="R35" s="52" t="s">
        <v>10</v>
      </c>
      <c r="S35" s="52" t="s">
        <v>11</v>
      </c>
      <c r="T35" s="32"/>
      <c r="U35" s="3"/>
    </row>
    <row r="36" spans="2:21" ht="22.5" x14ac:dyDescent="0.55000000000000004">
      <c r="B36" s="176"/>
      <c r="C36" s="172"/>
      <c r="D36" s="170"/>
      <c r="E36" s="171"/>
      <c r="F36" s="172"/>
      <c r="G36" s="170"/>
      <c r="H36" s="170"/>
      <c r="I36" s="170"/>
      <c r="J36" s="171"/>
      <c r="K36" s="176"/>
      <c r="L36" s="176"/>
      <c r="M36" s="38">
        <f>M24+M28-M32</f>
        <v>10000</v>
      </c>
      <c r="N36" s="38">
        <f>N24+N28-N32</f>
        <v>10000</v>
      </c>
      <c r="O36" s="38">
        <f t="shared" ref="O36:R36" si="1">O24+O28-O32</f>
        <v>10000</v>
      </c>
      <c r="P36" s="38">
        <f t="shared" si="1"/>
        <v>10000</v>
      </c>
      <c r="Q36" s="38">
        <f t="shared" si="1"/>
        <v>10000</v>
      </c>
      <c r="R36" s="38">
        <f t="shared" si="1"/>
        <v>10000</v>
      </c>
      <c r="S36" s="46"/>
      <c r="T36" s="32"/>
      <c r="U36" s="3"/>
    </row>
    <row r="37" spans="2:21" ht="22.5" x14ac:dyDescent="0.55000000000000004">
      <c r="B37" s="176"/>
      <c r="C37" s="172"/>
      <c r="D37" s="170"/>
      <c r="E37" s="171"/>
      <c r="F37" s="172"/>
      <c r="G37" s="170"/>
      <c r="H37" s="170"/>
      <c r="I37" s="170"/>
      <c r="J37" s="171"/>
      <c r="K37" s="176"/>
      <c r="L37" s="176"/>
      <c r="M37" s="42" t="s">
        <v>13</v>
      </c>
      <c r="N37" s="42" t="s">
        <v>14</v>
      </c>
      <c r="O37" s="42" t="s">
        <v>15</v>
      </c>
      <c r="P37" s="42" t="s">
        <v>16</v>
      </c>
      <c r="Q37" s="42" t="s">
        <v>17</v>
      </c>
      <c r="R37" s="42" t="s">
        <v>18</v>
      </c>
      <c r="S37" s="42" t="s">
        <v>19</v>
      </c>
      <c r="T37" s="42" t="s">
        <v>20</v>
      </c>
      <c r="U37" s="3"/>
    </row>
    <row r="38" spans="2:21" ht="23" thickBot="1" x14ac:dyDescent="0.6">
      <c r="B38" s="177"/>
      <c r="C38" s="173"/>
      <c r="D38" s="174"/>
      <c r="E38" s="175"/>
      <c r="F38" s="173"/>
      <c r="G38" s="174"/>
      <c r="H38" s="174"/>
      <c r="I38" s="174"/>
      <c r="J38" s="175"/>
      <c r="K38" s="177"/>
      <c r="L38" s="177"/>
      <c r="M38" s="62">
        <f>M26+M30-M34</f>
        <v>10000</v>
      </c>
      <c r="N38" s="62">
        <f t="shared" ref="N38:R38" si="2">N26+N30-N34</f>
        <v>10000</v>
      </c>
      <c r="O38" s="62">
        <f t="shared" si="2"/>
        <v>10000</v>
      </c>
      <c r="P38" s="62">
        <f t="shared" si="2"/>
        <v>10000</v>
      </c>
      <c r="Q38" s="62">
        <f t="shared" si="2"/>
        <v>10000</v>
      </c>
      <c r="R38" s="62">
        <f t="shared" si="2"/>
        <v>10000</v>
      </c>
      <c r="S38" s="58"/>
      <c r="T38" s="58"/>
      <c r="U38" s="3"/>
    </row>
    <row r="39" spans="2:21" ht="22.5" x14ac:dyDescent="0.55000000000000004">
      <c r="B39" s="176" t="s">
        <v>41</v>
      </c>
      <c r="C39" s="172" t="s">
        <v>75</v>
      </c>
      <c r="D39" s="170"/>
      <c r="E39" s="171"/>
      <c r="F39" s="169" t="s">
        <v>54</v>
      </c>
      <c r="G39" s="170"/>
      <c r="H39" s="170"/>
      <c r="I39" s="170"/>
      <c r="J39" s="171"/>
      <c r="K39" s="176" t="s">
        <v>21</v>
      </c>
      <c r="L39" s="176" t="s">
        <v>22</v>
      </c>
      <c r="M39" s="52" t="s">
        <v>5</v>
      </c>
      <c r="N39" s="52" t="s">
        <v>6</v>
      </c>
      <c r="O39" s="52" t="s">
        <v>7</v>
      </c>
      <c r="P39" s="52" t="s">
        <v>8</v>
      </c>
      <c r="Q39" s="52" t="s">
        <v>9</v>
      </c>
      <c r="R39" s="52" t="s">
        <v>10</v>
      </c>
      <c r="S39" s="52" t="s">
        <v>11</v>
      </c>
      <c r="T39" s="32"/>
      <c r="U39" s="3"/>
    </row>
    <row r="40" spans="2:21" ht="22.5" x14ac:dyDescent="0.55000000000000004">
      <c r="B40" s="176"/>
      <c r="C40" s="172"/>
      <c r="D40" s="170"/>
      <c r="E40" s="171"/>
      <c r="F40" s="172"/>
      <c r="G40" s="170"/>
      <c r="H40" s="170"/>
      <c r="I40" s="170"/>
      <c r="J40" s="171"/>
      <c r="K40" s="176"/>
      <c r="L40" s="176"/>
      <c r="M40" s="46">
        <v>10000</v>
      </c>
      <c r="N40" s="46">
        <v>10000</v>
      </c>
      <c r="O40" s="46">
        <v>10000</v>
      </c>
      <c r="P40" s="46">
        <v>10000</v>
      </c>
      <c r="Q40" s="46">
        <v>10000</v>
      </c>
      <c r="R40" s="46">
        <v>10000</v>
      </c>
      <c r="S40" s="46"/>
      <c r="T40" s="32"/>
      <c r="U40" s="3"/>
    </row>
    <row r="41" spans="2:21" ht="22.5" x14ac:dyDescent="0.55000000000000004">
      <c r="B41" s="176"/>
      <c r="C41" s="172"/>
      <c r="D41" s="170"/>
      <c r="E41" s="171"/>
      <c r="F41" s="172"/>
      <c r="G41" s="170"/>
      <c r="H41" s="170"/>
      <c r="I41" s="170"/>
      <c r="J41" s="171"/>
      <c r="K41" s="176"/>
      <c r="L41" s="176"/>
      <c r="M41" s="42" t="s">
        <v>13</v>
      </c>
      <c r="N41" s="42" t="s">
        <v>14</v>
      </c>
      <c r="O41" s="42" t="s">
        <v>15</v>
      </c>
      <c r="P41" s="42" t="s">
        <v>16</v>
      </c>
      <c r="Q41" s="42" t="s">
        <v>17</v>
      </c>
      <c r="R41" s="42" t="s">
        <v>18</v>
      </c>
      <c r="S41" s="42" t="s">
        <v>19</v>
      </c>
      <c r="T41" s="42" t="s">
        <v>20</v>
      </c>
      <c r="U41" s="3"/>
    </row>
    <row r="42" spans="2:21" ht="23" thickBot="1" x14ac:dyDescent="0.6">
      <c r="B42" s="177"/>
      <c r="C42" s="173"/>
      <c r="D42" s="174"/>
      <c r="E42" s="175"/>
      <c r="F42" s="173"/>
      <c r="G42" s="174"/>
      <c r="H42" s="174"/>
      <c r="I42" s="174"/>
      <c r="J42" s="175"/>
      <c r="K42" s="177"/>
      <c r="L42" s="177"/>
      <c r="M42" s="58">
        <v>10000</v>
      </c>
      <c r="N42" s="58">
        <v>10000</v>
      </c>
      <c r="O42" s="58">
        <v>10000</v>
      </c>
      <c r="P42" s="58">
        <v>10000</v>
      </c>
      <c r="Q42" s="58">
        <v>10000</v>
      </c>
      <c r="R42" s="58">
        <v>10000</v>
      </c>
      <c r="S42" s="58"/>
      <c r="T42" s="58"/>
      <c r="U42" s="3"/>
    </row>
    <row r="43" spans="2:21" ht="21.65" customHeight="1" x14ac:dyDescent="0.55000000000000004">
      <c r="B43" s="176" t="s">
        <v>42</v>
      </c>
      <c r="C43" s="172" t="s">
        <v>76</v>
      </c>
      <c r="D43" s="170"/>
      <c r="E43" s="171"/>
      <c r="F43" s="169" t="s">
        <v>54</v>
      </c>
      <c r="G43" s="170"/>
      <c r="H43" s="170"/>
      <c r="I43" s="170"/>
      <c r="J43" s="171"/>
      <c r="K43" s="176" t="s">
        <v>21</v>
      </c>
      <c r="L43" s="176" t="s">
        <v>22</v>
      </c>
      <c r="M43" s="52" t="s">
        <v>5</v>
      </c>
      <c r="N43" s="52" t="s">
        <v>6</v>
      </c>
      <c r="O43" s="52" t="s">
        <v>7</v>
      </c>
      <c r="P43" s="52" t="s">
        <v>8</v>
      </c>
      <c r="Q43" s="52" t="s">
        <v>9</v>
      </c>
      <c r="R43" s="52" t="s">
        <v>10</v>
      </c>
      <c r="S43" s="52" t="s">
        <v>11</v>
      </c>
      <c r="T43" s="32"/>
      <c r="U43" s="3"/>
    </row>
    <row r="44" spans="2:21" ht="22.5" x14ac:dyDescent="0.55000000000000004">
      <c r="B44" s="176"/>
      <c r="C44" s="172"/>
      <c r="D44" s="170"/>
      <c r="E44" s="171"/>
      <c r="F44" s="172"/>
      <c r="G44" s="170"/>
      <c r="H44" s="170"/>
      <c r="I44" s="170"/>
      <c r="J44" s="171"/>
      <c r="K44" s="176"/>
      <c r="L44" s="176"/>
      <c r="M44" s="46">
        <v>7000</v>
      </c>
      <c r="N44" s="46">
        <v>7000</v>
      </c>
      <c r="O44" s="46">
        <v>7000</v>
      </c>
      <c r="P44" s="46">
        <v>7000</v>
      </c>
      <c r="Q44" s="46">
        <v>7000</v>
      </c>
      <c r="R44" s="46">
        <v>7000</v>
      </c>
      <c r="S44" s="46"/>
      <c r="T44" s="32"/>
      <c r="U44" s="3"/>
    </row>
    <row r="45" spans="2:21" ht="22.5" x14ac:dyDescent="0.55000000000000004">
      <c r="B45" s="176"/>
      <c r="C45" s="172"/>
      <c r="D45" s="170"/>
      <c r="E45" s="171"/>
      <c r="F45" s="172"/>
      <c r="G45" s="170"/>
      <c r="H45" s="170"/>
      <c r="I45" s="170"/>
      <c r="J45" s="171"/>
      <c r="K45" s="176"/>
      <c r="L45" s="176"/>
      <c r="M45" s="42" t="s">
        <v>13</v>
      </c>
      <c r="N45" s="42" t="s">
        <v>14</v>
      </c>
      <c r="O45" s="42" t="s">
        <v>15</v>
      </c>
      <c r="P45" s="42" t="s">
        <v>16</v>
      </c>
      <c r="Q45" s="42" t="s">
        <v>17</v>
      </c>
      <c r="R45" s="42" t="s">
        <v>18</v>
      </c>
      <c r="S45" s="42" t="s">
        <v>19</v>
      </c>
      <c r="T45" s="42" t="s">
        <v>20</v>
      </c>
      <c r="U45" s="3"/>
    </row>
    <row r="46" spans="2:21" ht="23" thickBot="1" x14ac:dyDescent="0.6">
      <c r="B46" s="177"/>
      <c r="C46" s="173"/>
      <c r="D46" s="174"/>
      <c r="E46" s="175"/>
      <c r="F46" s="173"/>
      <c r="G46" s="174"/>
      <c r="H46" s="174"/>
      <c r="I46" s="174"/>
      <c r="J46" s="175"/>
      <c r="K46" s="177"/>
      <c r="L46" s="177"/>
      <c r="M46" s="58">
        <v>7000</v>
      </c>
      <c r="N46" s="58">
        <v>7000</v>
      </c>
      <c r="O46" s="58">
        <v>7000</v>
      </c>
      <c r="P46" s="58">
        <v>7000</v>
      </c>
      <c r="Q46" s="58">
        <v>7000</v>
      </c>
      <c r="R46" s="58">
        <v>7000</v>
      </c>
      <c r="S46" s="58"/>
      <c r="T46" s="58"/>
      <c r="U46" s="3"/>
    </row>
    <row r="47" spans="2:21" ht="22.5" x14ac:dyDescent="0.55000000000000004">
      <c r="B47" s="176" t="s">
        <v>57</v>
      </c>
      <c r="C47" s="172" t="s">
        <v>56</v>
      </c>
      <c r="D47" s="170"/>
      <c r="E47" s="171"/>
      <c r="F47" s="169" t="s">
        <v>78</v>
      </c>
      <c r="G47" s="170"/>
      <c r="H47" s="170"/>
      <c r="I47" s="170"/>
      <c r="J47" s="171"/>
      <c r="K47" s="176"/>
      <c r="L47" s="176" t="s">
        <v>77</v>
      </c>
      <c r="M47" s="52" t="s">
        <v>5</v>
      </c>
      <c r="N47" s="52" t="s">
        <v>6</v>
      </c>
      <c r="O47" s="52" t="s">
        <v>7</v>
      </c>
      <c r="P47" s="52" t="s">
        <v>8</v>
      </c>
      <c r="Q47" s="52" t="s">
        <v>9</v>
      </c>
      <c r="R47" s="52" t="s">
        <v>10</v>
      </c>
      <c r="S47" s="52" t="s">
        <v>11</v>
      </c>
      <c r="T47" s="32"/>
      <c r="U47" s="3"/>
    </row>
    <row r="48" spans="2:21" ht="22.5" x14ac:dyDescent="0.55000000000000004">
      <c r="B48" s="176"/>
      <c r="C48" s="172"/>
      <c r="D48" s="170"/>
      <c r="E48" s="171"/>
      <c r="F48" s="172"/>
      <c r="G48" s="170"/>
      <c r="H48" s="170"/>
      <c r="I48" s="170"/>
      <c r="J48" s="171"/>
      <c r="K48" s="176"/>
      <c r="L48" s="176"/>
      <c r="M48" s="51">
        <f>ROUND(M44/M40*100,1)</f>
        <v>70</v>
      </c>
      <c r="N48" s="51">
        <f t="shared" ref="N48:R50" si="3">ROUND(N44/N40*100,1)</f>
        <v>70</v>
      </c>
      <c r="O48" s="51">
        <f t="shared" si="3"/>
        <v>70</v>
      </c>
      <c r="P48" s="51">
        <f t="shared" si="3"/>
        <v>70</v>
      </c>
      <c r="Q48" s="51">
        <f t="shared" si="3"/>
        <v>70</v>
      </c>
      <c r="R48" s="51">
        <f t="shared" si="3"/>
        <v>70</v>
      </c>
      <c r="S48" s="48"/>
      <c r="T48" s="32"/>
      <c r="U48" s="3"/>
    </row>
    <row r="49" spans="2:21" ht="22.5" x14ac:dyDescent="0.55000000000000004">
      <c r="B49" s="176"/>
      <c r="C49" s="172"/>
      <c r="D49" s="170"/>
      <c r="E49" s="171"/>
      <c r="F49" s="172"/>
      <c r="G49" s="170"/>
      <c r="H49" s="170"/>
      <c r="I49" s="170"/>
      <c r="J49" s="171"/>
      <c r="K49" s="176"/>
      <c r="L49" s="176"/>
      <c r="M49" s="42" t="s">
        <v>13</v>
      </c>
      <c r="N49" s="42" t="s">
        <v>14</v>
      </c>
      <c r="O49" s="42" t="s">
        <v>15</v>
      </c>
      <c r="P49" s="42" t="s">
        <v>16</v>
      </c>
      <c r="Q49" s="42" t="s">
        <v>17</v>
      </c>
      <c r="R49" s="42" t="s">
        <v>18</v>
      </c>
      <c r="S49" s="42" t="s">
        <v>19</v>
      </c>
      <c r="T49" s="42" t="s">
        <v>20</v>
      </c>
      <c r="U49" s="3"/>
    </row>
    <row r="50" spans="2:21" ht="23" thickBot="1" x14ac:dyDescent="0.6">
      <c r="B50" s="177"/>
      <c r="C50" s="173"/>
      <c r="D50" s="174"/>
      <c r="E50" s="175"/>
      <c r="F50" s="173"/>
      <c r="G50" s="174"/>
      <c r="H50" s="174"/>
      <c r="I50" s="174"/>
      <c r="J50" s="175"/>
      <c r="K50" s="177"/>
      <c r="L50" s="177"/>
      <c r="M50" s="63">
        <f>ROUND(M46/M42*100,1)</f>
        <v>70</v>
      </c>
      <c r="N50" s="63">
        <f t="shared" si="3"/>
        <v>70</v>
      </c>
      <c r="O50" s="63">
        <f t="shared" si="3"/>
        <v>70</v>
      </c>
      <c r="P50" s="63">
        <f t="shared" si="3"/>
        <v>70</v>
      </c>
      <c r="Q50" s="63">
        <f t="shared" si="3"/>
        <v>70</v>
      </c>
      <c r="R50" s="63">
        <f t="shared" si="3"/>
        <v>70</v>
      </c>
      <c r="S50" s="64"/>
      <c r="T50" s="64"/>
      <c r="U50" s="3"/>
    </row>
    <row r="51" spans="2:21" ht="21.65" customHeight="1" x14ac:dyDescent="0.55000000000000004">
      <c r="B51" s="176" t="s">
        <v>43</v>
      </c>
      <c r="C51" s="172" t="s">
        <v>80</v>
      </c>
      <c r="D51" s="170"/>
      <c r="E51" s="171"/>
      <c r="F51" s="169" t="s">
        <v>86</v>
      </c>
      <c r="G51" s="170"/>
      <c r="H51" s="170"/>
      <c r="I51" s="170"/>
      <c r="J51" s="171"/>
      <c r="K51" s="176"/>
      <c r="L51" s="176" t="s">
        <v>77</v>
      </c>
      <c r="M51" s="52" t="s">
        <v>5</v>
      </c>
      <c r="N51" s="52" t="s">
        <v>6</v>
      </c>
      <c r="O51" s="52" t="s">
        <v>7</v>
      </c>
      <c r="P51" s="52" t="s">
        <v>8</v>
      </c>
      <c r="Q51" s="52" t="s">
        <v>9</v>
      </c>
      <c r="R51" s="52" t="s">
        <v>10</v>
      </c>
      <c r="S51" s="52" t="s">
        <v>11</v>
      </c>
      <c r="T51" s="32"/>
      <c r="U51" s="3"/>
    </row>
    <row r="52" spans="2:21" ht="22.5" x14ac:dyDescent="0.55000000000000004">
      <c r="B52" s="176"/>
      <c r="C52" s="172"/>
      <c r="D52" s="170"/>
      <c r="E52" s="171"/>
      <c r="F52" s="172"/>
      <c r="G52" s="170"/>
      <c r="H52" s="170"/>
      <c r="I52" s="170"/>
      <c r="J52" s="171"/>
      <c r="K52" s="176"/>
      <c r="L52" s="176"/>
      <c r="M52" s="51">
        <f t="shared" ref="M52:R52" si="4">ROUND(M80/M44*100,1)</f>
        <v>4.9000000000000004</v>
      </c>
      <c r="N52" s="51">
        <f t="shared" si="4"/>
        <v>9.8000000000000007</v>
      </c>
      <c r="O52" s="51">
        <f t="shared" si="4"/>
        <v>9.8000000000000007</v>
      </c>
      <c r="P52" s="51">
        <f t="shared" si="4"/>
        <v>9.8000000000000007</v>
      </c>
      <c r="Q52" s="51">
        <f t="shared" si="4"/>
        <v>9.8000000000000007</v>
      </c>
      <c r="R52" s="51">
        <f t="shared" si="4"/>
        <v>9.8000000000000007</v>
      </c>
      <c r="S52" s="48"/>
      <c r="T52" s="32"/>
      <c r="U52" s="3"/>
    </row>
    <row r="53" spans="2:21" ht="22.5" x14ac:dyDescent="0.55000000000000004">
      <c r="B53" s="176"/>
      <c r="C53" s="172"/>
      <c r="D53" s="170"/>
      <c r="E53" s="171"/>
      <c r="F53" s="172"/>
      <c r="G53" s="170"/>
      <c r="H53" s="170"/>
      <c r="I53" s="170"/>
      <c r="J53" s="171"/>
      <c r="K53" s="176"/>
      <c r="L53" s="176"/>
      <c r="M53" s="42" t="s">
        <v>13</v>
      </c>
      <c r="N53" s="42" t="s">
        <v>14</v>
      </c>
      <c r="O53" s="42" t="s">
        <v>15</v>
      </c>
      <c r="P53" s="42" t="s">
        <v>16</v>
      </c>
      <c r="Q53" s="42" t="s">
        <v>17</v>
      </c>
      <c r="R53" s="42" t="s">
        <v>18</v>
      </c>
      <c r="S53" s="42" t="s">
        <v>19</v>
      </c>
      <c r="T53" s="42" t="s">
        <v>20</v>
      </c>
      <c r="U53" s="3"/>
    </row>
    <row r="54" spans="2:21" ht="23" thickBot="1" x14ac:dyDescent="0.6">
      <c r="B54" s="177"/>
      <c r="C54" s="173"/>
      <c r="D54" s="174"/>
      <c r="E54" s="175"/>
      <c r="F54" s="173"/>
      <c r="G54" s="174"/>
      <c r="H54" s="174"/>
      <c r="I54" s="174"/>
      <c r="J54" s="175"/>
      <c r="K54" s="177"/>
      <c r="L54" s="177"/>
      <c r="M54" s="63">
        <f t="shared" ref="M54:R54" si="5">ROUND(M82/M46*100,1)</f>
        <v>9.8000000000000007</v>
      </c>
      <c r="N54" s="63">
        <f t="shared" si="5"/>
        <v>9.8000000000000007</v>
      </c>
      <c r="O54" s="63">
        <f t="shared" si="5"/>
        <v>9.8000000000000007</v>
      </c>
      <c r="P54" s="63">
        <f t="shared" si="5"/>
        <v>9.8000000000000007</v>
      </c>
      <c r="Q54" s="63">
        <f t="shared" si="5"/>
        <v>7</v>
      </c>
      <c r="R54" s="63">
        <f t="shared" si="5"/>
        <v>0</v>
      </c>
      <c r="S54" s="64"/>
      <c r="T54" s="64"/>
      <c r="U54" s="3"/>
    </row>
    <row r="55" spans="2:21" ht="22.5" x14ac:dyDescent="0.55000000000000004">
      <c r="B55" s="178" t="s">
        <v>58</v>
      </c>
      <c r="C55" s="199" t="s">
        <v>89</v>
      </c>
      <c r="D55" s="200"/>
      <c r="E55" s="201"/>
      <c r="F55" s="202" t="s">
        <v>87</v>
      </c>
      <c r="G55" s="200"/>
      <c r="H55" s="200"/>
      <c r="I55" s="200"/>
      <c r="J55" s="201"/>
      <c r="K55" s="178" t="s">
        <v>21</v>
      </c>
      <c r="L55" s="178" t="s">
        <v>22</v>
      </c>
      <c r="M55" s="59" t="s">
        <v>5</v>
      </c>
      <c r="N55" s="59" t="s">
        <v>6</v>
      </c>
      <c r="O55" s="59" t="s">
        <v>7</v>
      </c>
      <c r="P55" s="59" t="s">
        <v>8</v>
      </c>
      <c r="Q55" s="59" t="s">
        <v>9</v>
      </c>
      <c r="R55" s="59" t="s">
        <v>10</v>
      </c>
      <c r="S55" s="59" t="s">
        <v>11</v>
      </c>
      <c r="T55" s="60"/>
      <c r="U55" s="3"/>
    </row>
    <row r="56" spans="2:21" ht="22.5" x14ac:dyDescent="0.55000000000000004">
      <c r="B56" s="176"/>
      <c r="C56" s="172"/>
      <c r="D56" s="170"/>
      <c r="E56" s="171"/>
      <c r="F56" s="172"/>
      <c r="G56" s="170"/>
      <c r="H56" s="170"/>
      <c r="I56" s="170"/>
      <c r="J56" s="171"/>
      <c r="K56" s="176"/>
      <c r="L56" s="176"/>
      <c r="M56" s="47">
        <f>ROUND(M40*M52/100,0)</f>
        <v>490</v>
      </c>
      <c r="N56" s="47">
        <f t="shared" ref="M56:R58" si="6">ROUND(N40*N52/100,0)</f>
        <v>980</v>
      </c>
      <c r="O56" s="47">
        <f t="shared" si="6"/>
        <v>980</v>
      </c>
      <c r="P56" s="47">
        <f t="shared" si="6"/>
        <v>980</v>
      </c>
      <c r="Q56" s="47">
        <f t="shared" si="6"/>
        <v>980</v>
      </c>
      <c r="R56" s="47">
        <f t="shared" si="6"/>
        <v>980</v>
      </c>
      <c r="S56" s="46">
        <f>SUM(M56:R56)</f>
        <v>5390</v>
      </c>
      <c r="T56" s="32"/>
      <c r="U56" s="3"/>
    </row>
    <row r="57" spans="2:21" ht="22.5" x14ac:dyDescent="0.55000000000000004">
      <c r="B57" s="176"/>
      <c r="C57" s="172"/>
      <c r="D57" s="170"/>
      <c r="E57" s="171"/>
      <c r="F57" s="172"/>
      <c r="G57" s="170"/>
      <c r="H57" s="170"/>
      <c r="I57" s="170"/>
      <c r="J57" s="171"/>
      <c r="K57" s="176"/>
      <c r="L57" s="176"/>
      <c r="M57" s="42" t="s">
        <v>13</v>
      </c>
      <c r="N57" s="42" t="s">
        <v>14</v>
      </c>
      <c r="O57" s="42" t="s">
        <v>15</v>
      </c>
      <c r="P57" s="42" t="s">
        <v>16</v>
      </c>
      <c r="Q57" s="42" t="s">
        <v>17</v>
      </c>
      <c r="R57" s="42" t="s">
        <v>18</v>
      </c>
      <c r="S57" s="42" t="s">
        <v>19</v>
      </c>
      <c r="T57" s="42" t="s">
        <v>20</v>
      </c>
      <c r="U57" s="3"/>
    </row>
    <row r="58" spans="2:21" ht="23" thickBot="1" x14ac:dyDescent="0.6">
      <c r="B58" s="177"/>
      <c r="C58" s="173"/>
      <c r="D58" s="174"/>
      <c r="E58" s="175"/>
      <c r="F58" s="173"/>
      <c r="G58" s="174"/>
      <c r="H58" s="174"/>
      <c r="I58" s="174"/>
      <c r="J58" s="175"/>
      <c r="K58" s="177"/>
      <c r="L58" s="177"/>
      <c r="M58" s="57">
        <f t="shared" si="6"/>
        <v>980</v>
      </c>
      <c r="N58" s="57">
        <f t="shared" si="6"/>
        <v>980</v>
      </c>
      <c r="O58" s="57">
        <f t="shared" si="6"/>
        <v>980</v>
      </c>
      <c r="P58" s="57">
        <f t="shared" si="6"/>
        <v>980</v>
      </c>
      <c r="Q58" s="57">
        <f t="shared" si="6"/>
        <v>700</v>
      </c>
      <c r="R58" s="57"/>
      <c r="S58" s="58">
        <f>SUM(M58:R58)</f>
        <v>4620</v>
      </c>
      <c r="T58" s="58">
        <f>S56+S58</f>
        <v>10010</v>
      </c>
      <c r="U58" s="3"/>
    </row>
    <row r="59" spans="2:21" ht="22.5" x14ac:dyDescent="0.55000000000000004">
      <c r="B59" s="176" t="s">
        <v>59</v>
      </c>
      <c r="C59" s="172" t="s">
        <v>88</v>
      </c>
      <c r="D59" s="170"/>
      <c r="E59" s="171"/>
      <c r="F59" s="169" t="s">
        <v>81</v>
      </c>
      <c r="G59" s="170"/>
      <c r="H59" s="170"/>
      <c r="I59" s="170"/>
      <c r="J59" s="171"/>
      <c r="K59" s="176" t="s">
        <v>21</v>
      </c>
      <c r="L59" s="176" t="s">
        <v>22</v>
      </c>
      <c r="M59" s="52" t="s">
        <v>5</v>
      </c>
      <c r="N59" s="52" t="s">
        <v>6</v>
      </c>
      <c r="O59" s="52" t="s">
        <v>7</v>
      </c>
      <c r="P59" s="52" t="s">
        <v>8</v>
      </c>
      <c r="Q59" s="52" t="s">
        <v>9</v>
      </c>
      <c r="R59" s="52" t="s">
        <v>10</v>
      </c>
      <c r="S59" s="52" t="s">
        <v>11</v>
      </c>
      <c r="T59" s="32"/>
      <c r="U59" s="3"/>
    </row>
    <row r="60" spans="2:21" ht="22.5" x14ac:dyDescent="0.55000000000000004">
      <c r="B60" s="176"/>
      <c r="C60" s="172"/>
      <c r="D60" s="170"/>
      <c r="E60" s="171"/>
      <c r="F60" s="172"/>
      <c r="G60" s="170"/>
      <c r="H60" s="170"/>
      <c r="I60" s="170"/>
      <c r="J60" s="171"/>
      <c r="K60" s="176"/>
      <c r="L60" s="176"/>
      <c r="M60" s="46"/>
      <c r="N60" s="46"/>
      <c r="O60" s="46"/>
      <c r="P60" s="46"/>
      <c r="Q60" s="46"/>
      <c r="R60" s="46"/>
      <c r="S60" s="46">
        <f>SUM(M60:R60)</f>
        <v>0</v>
      </c>
      <c r="T60" s="32"/>
      <c r="U60" s="3"/>
    </row>
    <row r="61" spans="2:21" ht="22.5" x14ac:dyDescent="0.55000000000000004">
      <c r="B61" s="176"/>
      <c r="C61" s="172"/>
      <c r="D61" s="170"/>
      <c r="E61" s="171"/>
      <c r="F61" s="172"/>
      <c r="G61" s="170"/>
      <c r="H61" s="170"/>
      <c r="I61" s="170"/>
      <c r="J61" s="171"/>
      <c r="K61" s="176"/>
      <c r="L61" s="176"/>
      <c r="M61" s="42" t="s">
        <v>13</v>
      </c>
      <c r="N61" s="42" t="s">
        <v>14</v>
      </c>
      <c r="O61" s="42" t="s">
        <v>15</v>
      </c>
      <c r="P61" s="42" t="s">
        <v>16</v>
      </c>
      <c r="Q61" s="42" t="s">
        <v>17</v>
      </c>
      <c r="R61" s="42" t="s">
        <v>18</v>
      </c>
      <c r="S61" s="42" t="s">
        <v>19</v>
      </c>
      <c r="T61" s="42" t="s">
        <v>20</v>
      </c>
      <c r="U61" s="3"/>
    </row>
    <row r="62" spans="2:21" ht="23" thickBot="1" x14ac:dyDescent="0.6">
      <c r="B62" s="177"/>
      <c r="C62" s="173"/>
      <c r="D62" s="174"/>
      <c r="E62" s="175"/>
      <c r="F62" s="173"/>
      <c r="G62" s="174"/>
      <c r="H62" s="174"/>
      <c r="I62" s="174"/>
      <c r="J62" s="175"/>
      <c r="K62" s="177"/>
      <c r="L62" s="177"/>
      <c r="M62" s="58"/>
      <c r="N62" s="58"/>
      <c r="O62" s="58"/>
      <c r="P62" s="58"/>
      <c r="Q62" s="58">
        <v>-10</v>
      </c>
      <c r="R62" s="58"/>
      <c r="S62" s="58">
        <f>SUM(M62:R62)</f>
        <v>-10</v>
      </c>
      <c r="T62" s="58">
        <f>S60+S62</f>
        <v>-10</v>
      </c>
      <c r="U62" s="3"/>
    </row>
    <row r="63" spans="2:21" ht="22.5" x14ac:dyDescent="0.55000000000000004">
      <c r="B63" s="176" t="s">
        <v>64</v>
      </c>
      <c r="C63" s="172" t="s">
        <v>90</v>
      </c>
      <c r="D63" s="170"/>
      <c r="E63" s="171"/>
      <c r="F63" s="169" t="s">
        <v>91</v>
      </c>
      <c r="G63" s="170"/>
      <c r="H63" s="170"/>
      <c r="I63" s="170"/>
      <c r="J63" s="171"/>
      <c r="K63" s="176" t="s">
        <v>21</v>
      </c>
      <c r="L63" s="176" t="s">
        <v>22</v>
      </c>
      <c r="M63" s="52" t="s">
        <v>5</v>
      </c>
      <c r="N63" s="52" t="s">
        <v>6</v>
      </c>
      <c r="O63" s="52" t="s">
        <v>7</v>
      </c>
      <c r="P63" s="52" t="s">
        <v>8</v>
      </c>
      <c r="Q63" s="52" t="s">
        <v>9</v>
      </c>
      <c r="R63" s="52" t="s">
        <v>10</v>
      </c>
      <c r="S63" s="52" t="s">
        <v>11</v>
      </c>
      <c r="T63" s="32"/>
      <c r="U63" s="3"/>
    </row>
    <row r="64" spans="2:21" ht="22.5" x14ac:dyDescent="0.55000000000000004">
      <c r="B64" s="176"/>
      <c r="C64" s="172"/>
      <c r="D64" s="170"/>
      <c r="E64" s="171"/>
      <c r="F64" s="172"/>
      <c r="G64" s="170"/>
      <c r="H64" s="170"/>
      <c r="I64" s="170"/>
      <c r="J64" s="171"/>
      <c r="K64" s="176"/>
      <c r="L64" s="176"/>
      <c r="M64" s="38">
        <f>M56+M60</f>
        <v>490</v>
      </c>
      <c r="N64" s="38">
        <f t="shared" ref="N64:R66" si="7">N56+N60</f>
        <v>980</v>
      </c>
      <c r="O64" s="38">
        <f t="shared" si="7"/>
        <v>980</v>
      </c>
      <c r="P64" s="38">
        <f t="shared" si="7"/>
        <v>980</v>
      </c>
      <c r="Q64" s="38">
        <f t="shared" si="7"/>
        <v>980</v>
      </c>
      <c r="R64" s="38">
        <f t="shared" si="7"/>
        <v>980</v>
      </c>
      <c r="S64" s="46">
        <f>SUM(M64:R64)</f>
        <v>5390</v>
      </c>
      <c r="T64" s="32"/>
      <c r="U64" s="3"/>
    </row>
    <row r="65" spans="2:21" ht="22.5" x14ac:dyDescent="0.55000000000000004">
      <c r="B65" s="176"/>
      <c r="C65" s="172"/>
      <c r="D65" s="170"/>
      <c r="E65" s="171"/>
      <c r="F65" s="172"/>
      <c r="G65" s="170"/>
      <c r="H65" s="170"/>
      <c r="I65" s="170"/>
      <c r="J65" s="171"/>
      <c r="K65" s="176"/>
      <c r="L65" s="176"/>
      <c r="M65" s="42" t="s">
        <v>13</v>
      </c>
      <c r="N65" s="42" t="s">
        <v>14</v>
      </c>
      <c r="O65" s="42" t="s">
        <v>15</v>
      </c>
      <c r="P65" s="42" t="s">
        <v>16</v>
      </c>
      <c r="Q65" s="42" t="s">
        <v>17</v>
      </c>
      <c r="R65" s="42" t="s">
        <v>18</v>
      </c>
      <c r="S65" s="42" t="s">
        <v>19</v>
      </c>
      <c r="T65" s="42" t="s">
        <v>20</v>
      </c>
      <c r="U65" s="3"/>
    </row>
    <row r="66" spans="2:21" ht="23" thickBot="1" x14ac:dyDescent="0.6">
      <c r="B66" s="177"/>
      <c r="C66" s="173"/>
      <c r="D66" s="174"/>
      <c r="E66" s="175"/>
      <c r="F66" s="173"/>
      <c r="G66" s="174"/>
      <c r="H66" s="174"/>
      <c r="I66" s="174"/>
      <c r="J66" s="175"/>
      <c r="K66" s="177"/>
      <c r="L66" s="177"/>
      <c r="M66" s="62">
        <f>M58+M62</f>
        <v>980</v>
      </c>
      <c r="N66" s="62">
        <f t="shared" si="7"/>
        <v>980</v>
      </c>
      <c r="O66" s="62">
        <f t="shared" si="7"/>
        <v>980</v>
      </c>
      <c r="P66" s="62">
        <f t="shared" si="7"/>
        <v>980</v>
      </c>
      <c r="Q66" s="62">
        <f t="shared" si="7"/>
        <v>690</v>
      </c>
      <c r="R66" s="62">
        <f t="shared" si="7"/>
        <v>0</v>
      </c>
      <c r="S66" s="58">
        <f>SUM(M66:R66)</f>
        <v>4610</v>
      </c>
      <c r="T66" s="58">
        <f>S64+S66</f>
        <v>10000</v>
      </c>
      <c r="U66" s="3"/>
    </row>
    <row r="67" spans="2:21" ht="22.5" x14ac:dyDescent="0.55000000000000004">
      <c r="B67" s="176" t="s">
        <v>60</v>
      </c>
      <c r="C67" s="172" t="s">
        <v>83</v>
      </c>
      <c r="D67" s="170"/>
      <c r="E67" s="171"/>
      <c r="F67" s="169" t="s">
        <v>81</v>
      </c>
      <c r="G67" s="170"/>
      <c r="H67" s="170"/>
      <c r="I67" s="170"/>
      <c r="J67" s="171"/>
      <c r="K67" s="176" t="s">
        <v>21</v>
      </c>
      <c r="L67" s="176" t="s">
        <v>22</v>
      </c>
      <c r="M67" s="52" t="s">
        <v>5</v>
      </c>
      <c r="N67" s="52" t="s">
        <v>6</v>
      </c>
      <c r="O67" s="52" t="s">
        <v>7</v>
      </c>
      <c r="P67" s="52" t="s">
        <v>8</v>
      </c>
      <c r="Q67" s="52" t="s">
        <v>9</v>
      </c>
      <c r="R67" s="52" t="s">
        <v>10</v>
      </c>
      <c r="S67" s="52" t="s">
        <v>11</v>
      </c>
      <c r="T67" s="32"/>
      <c r="U67" s="3"/>
    </row>
    <row r="68" spans="2:21" ht="22.5" x14ac:dyDescent="0.55000000000000004">
      <c r="B68" s="176"/>
      <c r="C68" s="172"/>
      <c r="D68" s="170"/>
      <c r="E68" s="171"/>
      <c r="F68" s="172"/>
      <c r="G68" s="170"/>
      <c r="H68" s="170"/>
      <c r="I68" s="170"/>
      <c r="J68" s="171"/>
      <c r="K68" s="176"/>
      <c r="L68" s="176"/>
      <c r="M68" s="46">
        <v>200</v>
      </c>
      <c r="N68" s="46">
        <v>400</v>
      </c>
      <c r="O68" s="46">
        <v>400</v>
      </c>
      <c r="P68" s="46">
        <v>400</v>
      </c>
      <c r="Q68" s="46">
        <v>400</v>
      </c>
      <c r="R68" s="46">
        <v>400</v>
      </c>
      <c r="S68" s="46">
        <f>SUM(M68:R68)</f>
        <v>2200</v>
      </c>
      <c r="T68" s="32"/>
      <c r="U68" s="3"/>
    </row>
    <row r="69" spans="2:21" ht="22.5" x14ac:dyDescent="0.55000000000000004">
      <c r="B69" s="176"/>
      <c r="C69" s="172"/>
      <c r="D69" s="170"/>
      <c r="E69" s="171"/>
      <c r="F69" s="172"/>
      <c r="G69" s="170"/>
      <c r="H69" s="170"/>
      <c r="I69" s="170"/>
      <c r="J69" s="171"/>
      <c r="K69" s="176"/>
      <c r="L69" s="176"/>
      <c r="M69" s="42" t="s">
        <v>13</v>
      </c>
      <c r="N69" s="42" t="s">
        <v>14</v>
      </c>
      <c r="O69" s="42" t="s">
        <v>15</v>
      </c>
      <c r="P69" s="42" t="s">
        <v>16</v>
      </c>
      <c r="Q69" s="42" t="s">
        <v>17</v>
      </c>
      <c r="R69" s="42" t="s">
        <v>18</v>
      </c>
      <c r="S69" s="42" t="s">
        <v>19</v>
      </c>
      <c r="T69" s="42" t="s">
        <v>20</v>
      </c>
      <c r="U69" s="3"/>
    </row>
    <row r="70" spans="2:21" ht="23" thickBot="1" x14ac:dyDescent="0.6">
      <c r="B70" s="177"/>
      <c r="C70" s="173"/>
      <c r="D70" s="174"/>
      <c r="E70" s="175"/>
      <c r="F70" s="173"/>
      <c r="G70" s="174"/>
      <c r="H70" s="174"/>
      <c r="I70" s="174"/>
      <c r="J70" s="175"/>
      <c r="K70" s="177"/>
      <c r="L70" s="177"/>
      <c r="M70" s="58">
        <v>400</v>
      </c>
      <c r="N70" s="58">
        <v>400</v>
      </c>
      <c r="O70" s="58">
        <v>400</v>
      </c>
      <c r="P70" s="58">
        <v>400</v>
      </c>
      <c r="Q70" s="58">
        <v>300</v>
      </c>
      <c r="R70" s="58"/>
      <c r="S70" s="58">
        <f>SUM(M70:R70)</f>
        <v>1900</v>
      </c>
      <c r="T70" s="58">
        <f>S68+S70</f>
        <v>4100</v>
      </c>
      <c r="U70" s="3"/>
    </row>
    <row r="71" spans="2:21" ht="21.65" customHeight="1" x14ac:dyDescent="0.55000000000000004">
      <c r="B71" s="176" t="s">
        <v>92</v>
      </c>
      <c r="C71" s="172" t="s">
        <v>84</v>
      </c>
      <c r="D71" s="170"/>
      <c r="E71" s="171"/>
      <c r="F71" s="169" t="s">
        <v>81</v>
      </c>
      <c r="G71" s="170"/>
      <c r="H71" s="170"/>
      <c r="I71" s="170"/>
      <c r="J71" s="171"/>
      <c r="K71" s="176" t="s">
        <v>21</v>
      </c>
      <c r="L71" s="176" t="s">
        <v>22</v>
      </c>
      <c r="M71" s="52" t="s">
        <v>5</v>
      </c>
      <c r="N71" s="52" t="s">
        <v>6</v>
      </c>
      <c r="O71" s="52" t="s">
        <v>7</v>
      </c>
      <c r="P71" s="52" t="s">
        <v>8</v>
      </c>
      <c r="Q71" s="52" t="s">
        <v>9</v>
      </c>
      <c r="R71" s="52" t="s">
        <v>10</v>
      </c>
      <c r="S71" s="52" t="s">
        <v>11</v>
      </c>
      <c r="T71" s="32"/>
      <c r="U71" s="3"/>
    </row>
    <row r="72" spans="2:21" ht="22.5" x14ac:dyDescent="0.55000000000000004">
      <c r="B72" s="176"/>
      <c r="C72" s="172"/>
      <c r="D72" s="170"/>
      <c r="E72" s="171"/>
      <c r="F72" s="172"/>
      <c r="G72" s="170"/>
      <c r="H72" s="170"/>
      <c r="I72" s="170"/>
      <c r="J72" s="171"/>
      <c r="K72" s="176"/>
      <c r="L72" s="176"/>
      <c r="M72" s="46">
        <v>100</v>
      </c>
      <c r="N72" s="46">
        <v>200</v>
      </c>
      <c r="O72" s="46">
        <v>200</v>
      </c>
      <c r="P72" s="46">
        <v>200</v>
      </c>
      <c r="Q72" s="46">
        <v>200</v>
      </c>
      <c r="R72" s="46">
        <v>200</v>
      </c>
      <c r="S72" s="46">
        <f>SUM(M72:R72)</f>
        <v>1100</v>
      </c>
      <c r="T72" s="32"/>
      <c r="U72" s="3"/>
    </row>
    <row r="73" spans="2:21" ht="22.5" x14ac:dyDescent="0.55000000000000004">
      <c r="B73" s="176"/>
      <c r="C73" s="172"/>
      <c r="D73" s="170"/>
      <c r="E73" s="171"/>
      <c r="F73" s="172"/>
      <c r="G73" s="170"/>
      <c r="H73" s="170"/>
      <c r="I73" s="170"/>
      <c r="J73" s="171"/>
      <c r="K73" s="176"/>
      <c r="L73" s="176"/>
      <c r="M73" s="42" t="s">
        <v>13</v>
      </c>
      <c r="N73" s="42" t="s">
        <v>14</v>
      </c>
      <c r="O73" s="42" t="s">
        <v>15</v>
      </c>
      <c r="P73" s="42" t="s">
        <v>16</v>
      </c>
      <c r="Q73" s="42" t="s">
        <v>17</v>
      </c>
      <c r="R73" s="42" t="s">
        <v>18</v>
      </c>
      <c r="S73" s="42" t="s">
        <v>19</v>
      </c>
      <c r="T73" s="42" t="s">
        <v>20</v>
      </c>
      <c r="U73" s="3"/>
    </row>
    <row r="74" spans="2:21" ht="23" thickBot="1" x14ac:dyDescent="0.6">
      <c r="B74" s="177"/>
      <c r="C74" s="173"/>
      <c r="D74" s="174"/>
      <c r="E74" s="175"/>
      <c r="F74" s="173"/>
      <c r="G74" s="174"/>
      <c r="H74" s="174"/>
      <c r="I74" s="174"/>
      <c r="J74" s="175"/>
      <c r="K74" s="177"/>
      <c r="L74" s="177"/>
      <c r="M74" s="58">
        <v>200</v>
      </c>
      <c r="N74" s="58">
        <v>200</v>
      </c>
      <c r="O74" s="58">
        <v>200</v>
      </c>
      <c r="P74" s="58">
        <v>200</v>
      </c>
      <c r="Q74" s="58">
        <v>150</v>
      </c>
      <c r="R74" s="58"/>
      <c r="S74" s="58">
        <f>SUM(M74:R74)</f>
        <v>950</v>
      </c>
      <c r="T74" s="58">
        <f>S72+S74</f>
        <v>2050</v>
      </c>
      <c r="U74" s="3"/>
    </row>
    <row r="75" spans="2:21" ht="22.5" x14ac:dyDescent="0.55000000000000004">
      <c r="B75" s="176" t="s">
        <v>62</v>
      </c>
      <c r="C75" s="172" t="s">
        <v>85</v>
      </c>
      <c r="D75" s="170"/>
      <c r="E75" s="171"/>
      <c r="F75" s="169" t="s">
        <v>54</v>
      </c>
      <c r="G75" s="170"/>
      <c r="H75" s="170"/>
      <c r="I75" s="170"/>
      <c r="J75" s="171"/>
      <c r="K75" s="176" t="s">
        <v>21</v>
      </c>
      <c r="L75" s="176" t="s">
        <v>22</v>
      </c>
      <c r="M75" s="52" t="s">
        <v>5</v>
      </c>
      <c r="N75" s="52" t="s">
        <v>6</v>
      </c>
      <c r="O75" s="52" t="s">
        <v>7</v>
      </c>
      <c r="P75" s="52" t="s">
        <v>8</v>
      </c>
      <c r="Q75" s="52" t="s">
        <v>9</v>
      </c>
      <c r="R75" s="52" t="s">
        <v>10</v>
      </c>
      <c r="S75" s="52" t="s">
        <v>11</v>
      </c>
      <c r="T75" s="32"/>
      <c r="U75" s="3"/>
    </row>
    <row r="76" spans="2:21" ht="22.5" x14ac:dyDescent="0.55000000000000004">
      <c r="B76" s="176"/>
      <c r="C76" s="172"/>
      <c r="D76" s="170"/>
      <c r="E76" s="171"/>
      <c r="F76" s="172"/>
      <c r="G76" s="170"/>
      <c r="H76" s="170"/>
      <c r="I76" s="170"/>
      <c r="J76" s="171"/>
      <c r="K76" s="176"/>
      <c r="L76" s="176"/>
      <c r="M76" s="46">
        <v>45</v>
      </c>
      <c r="N76" s="46">
        <v>85</v>
      </c>
      <c r="O76" s="46">
        <v>85</v>
      </c>
      <c r="P76" s="46">
        <v>85</v>
      </c>
      <c r="Q76" s="46">
        <v>85</v>
      </c>
      <c r="R76" s="46">
        <v>85</v>
      </c>
      <c r="S76" s="46">
        <f>SUM(M76:R76)</f>
        <v>470</v>
      </c>
      <c r="T76" s="32"/>
      <c r="U76" s="3"/>
    </row>
    <row r="77" spans="2:21" ht="22.5" x14ac:dyDescent="0.55000000000000004">
      <c r="B77" s="176"/>
      <c r="C77" s="172"/>
      <c r="D77" s="170"/>
      <c r="E77" s="171"/>
      <c r="F77" s="172"/>
      <c r="G77" s="170"/>
      <c r="H77" s="170"/>
      <c r="I77" s="170"/>
      <c r="J77" s="171"/>
      <c r="K77" s="176"/>
      <c r="L77" s="176"/>
      <c r="M77" s="42" t="s">
        <v>13</v>
      </c>
      <c r="N77" s="42" t="s">
        <v>14</v>
      </c>
      <c r="O77" s="42" t="s">
        <v>15</v>
      </c>
      <c r="P77" s="42" t="s">
        <v>16</v>
      </c>
      <c r="Q77" s="42" t="s">
        <v>17</v>
      </c>
      <c r="R77" s="42" t="s">
        <v>18</v>
      </c>
      <c r="S77" s="42" t="s">
        <v>19</v>
      </c>
      <c r="T77" s="42" t="s">
        <v>20</v>
      </c>
      <c r="U77" s="3"/>
    </row>
    <row r="78" spans="2:21" ht="23" thickBot="1" x14ac:dyDescent="0.6">
      <c r="B78" s="177"/>
      <c r="C78" s="173"/>
      <c r="D78" s="174"/>
      <c r="E78" s="175"/>
      <c r="F78" s="173"/>
      <c r="G78" s="174"/>
      <c r="H78" s="174"/>
      <c r="I78" s="174"/>
      <c r="J78" s="175"/>
      <c r="K78" s="177"/>
      <c r="L78" s="177"/>
      <c r="M78" s="58">
        <v>85</v>
      </c>
      <c r="N78" s="58">
        <v>85</v>
      </c>
      <c r="O78" s="58">
        <v>85</v>
      </c>
      <c r="P78" s="58">
        <v>85</v>
      </c>
      <c r="Q78" s="58">
        <v>40</v>
      </c>
      <c r="R78" s="58"/>
      <c r="S78" s="58">
        <f>SUM(M78:R78)</f>
        <v>380</v>
      </c>
      <c r="T78" s="58">
        <f>S76+S78</f>
        <v>850</v>
      </c>
      <c r="U78" s="3"/>
    </row>
    <row r="79" spans="2:21" ht="22.5" x14ac:dyDescent="0.55000000000000004">
      <c r="B79" s="178" t="s">
        <v>44</v>
      </c>
      <c r="C79" s="199" t="s">
        <v>82</v>
      </c>
      <c r="D79" s="200"/>
      <c r="E79" s="201"/>
      <c r="F79" s="202" t="s">
        <v>93</v>
      </c>
      <c r="G79" s="200"/>
      <c r="H79" s="200"/>
      <c r="I79" s="200"/>
      <c r="J79" s="201"/>
      <c r="K79" s="178" t="s">
        <v>21</v>
      </c>
      <c r="L79" s="178" t="s">
        <v>22</v>
      </c>
      <c r="M79" s="59" t="s">
        <v>5</v>
      </c>
      <c r="N79" s="59" t="s">
        <v>6</v>
      </c>
      <c r="O79" s="59" t="s">
        <v>7</v>
      </c>
      <c r="P79" s="59" t="s">
        <v>8</v>
      </c>
      <c r="Q79" s="59" t="s">
        <v>9</v>
      </c>
      <c r="R79" s="59" t="s">
        <v>10</v>
      </c>
      <c r="S79" s="59" t="s">
        <v>11</v>
      </c>
      <c r="T79" s="60"/>
      <c r="U79" s="3"/>
    </row>
    <row r="80" spans="2:21" ht="22.5" x14ac:dyDescent="0.55000000000000004">
      <c r="B80" s="176"/>
      <c r="C80" s="172"/>
      <c r="D80" s="170"/>
      <c r="E80" s="171"/>
      <c r="F80" s="172"/>
      <c r="G80" s="170"/>
      <c r="H80" s="170"/>
      <c r="I80" s="170"/>
      <c r="J80" s="171"/>
      <c r="K80" s="176"/>
      <c r="L80" s="176"/>
      <c r="M80" s="47">
        <f>M68+M72+M76</f>
        <v>345</v>
      </c>
      <c r="N80" s="47">
        <f t="shared" ref="N80:R82" si="8">N68+N72+N76</f>
        <v>685</v>
      </c>
      <c r="O80" s="47">
        <f t="shared" si="8"/>
        <v>685</v>
      </c>
      <c r="P80" s="47">
        <f t="shared" si="8"/>
        <v>685</v>
      </c>
      <c r="Q80" s="47">
        <f t="shared" si="8"/>
        <v>685</v>
      </c>
      <c r="R80" s="47">
        <f t="shared" si="8"/>
        <v>685</v>
      </c>
      <c r="S80" s="46">
        <f>SUM(M80:R80)</f>
        <v>3770</v>
      </c>
      <c r="T80" s="32"/>
      <c r="U80" s="3"/>
    </row>
    <row r="81" spans="1:21" ht="22.5" x14ac:dyDescent="0.55000000000000004">
      <c r="B81" s="176"/>
      <c r="C81" s="172"/>
      <c r="D81" s="170"/>
      <c r="E81" s="171"/>
      <c r="F81" s="172"/>
      <c r="G81" s="170"/>
      <c r="H81" s="170"/>
      <c r="I81" s="170"/>
      <c r="J81" s="171"/>
      <c r="K81" s="176"/>
      <c r="L81" s="176"/>
      <c r="M81" s="42" t="s">
        <v>13</v>
      </c>
      <c r="N81" s="42" t="s">
        <v>14</v>
      </c>
      <c r="O81" s="42" t="s">
        <v>15</v>
      </c>
      <c r="P81" s="42" t="s">
        <v>16</v>
      </c>
      <c r="Q81" s="42" t="s">
        <v>17</v>
      </c>
      <c r="R81" s="42" t="s">
        <v>18</v>
      </c>
      <c r="S81" s="42" t="s">
        <v>19</v>
      </c>
      <c r="T81" s="42" t="s">
        <v>20</v>
      </c>
      <c r="U81" s="3"/>
    </row>
    <row r="82" spans="1:21" ht="23" thickBot="1" x14ac:dyDescent="0.6">
      <c r="B82" s="177"/>
      <c r="C82" s="173"/>
      <c r="D82" s="174"/>
      <c r="E82" s="175"/>
      <c r="F82" s="173"/>
      <c r="G82" s="174"/>
      <c r="H82" s="174"/>
      <c r="I82" s="174"/>
      <c r="J82" s="175"/>
      <c r="K82" s="177"/>
      <c r="L82" s="177"/>
      <c r="M82" s="57">
        <f>M70+M74+M78</f>
        <v>685</v>
      </c>
      <c r="N82" s="57">
        <f t="shared" si="8"/>
        <v>685</v>
      </c>
      <c r="O82" s="57">
        <f t="shared" si="8"/>
        <v>685</v>
      </c>
      <c r="P82" s="57">
        <f t="shared" si="8"/>
        <v>685</v>
      </c>
      <c r="Q82" s="57">
        <f t="shared" si="8"/>
        <v>490</v>
      </c>
      <c r="R82" s="57">
        <f t="shared" si="8"/>
        <v>0</v>
      </c>
      <c r="S82" s="58">
        <f>SUM(M82:R82)</f>
        <v>3230</v>
      </c>
      <c r="T82" s="58">
        <f>S80+S82</f>
        <v>7000</v>
      </c>
      <c r="U82" s="3"/>
    </row>
    <row r="83" spans="1:21" ht="22.5" x14ac:dyDescent="0.55000000000000004">
      <c r="B83" s="178" t="s">
        <v>94</v>
      </c>
      <c r="C83" s="199" t="s">
        <v>97</v>
      </c>
      <c r="D83" s="200"/>
      <c r="E83" s="201"/>
      <c r="F83" s="202" t="s">
        <v>95</v>
      </c>
      <c r="G83" s="200"/>
      <c r="H83" s="200"/>
      <c r="I83" s="200"/>
      <c r="J83" s="201"/>
      <c r="K83" s="178" t="s">
        <v>21</v>
      </c>
      <c r="L83" s="178" t="s">
        <v>22</v>
      </c>
      <c r="M83" s="59" t="s">
        <v>5</v>
      </c>
      <c r="N83" s="59" t="s">
        <v>6</v>
      </c>
      <c r="O83" s="59" t="s">
        <v>7</v>
      </c>
      <c r="P83" s="59" t="s">
        <v>8</v>
      </c>
      <c r="Q83" s="59" t="s">
        <v>9</v>
      </c>
      <c r="R83" s="59" t="s">
        <v>10</v>
      </c>
      <c r="S83" s="59" t="s">
        <v>11</v>
      </c>
      <c r="T83" s="60"/>
      <c r="U83" s="3"/>
    </row>
    <row r="84" spans="1:21" ht="22.5" x14ac:dyDescent="0.55000000000000004">
      <c r="B84" s="176"/>
      <c r="C84" s="172"/>
      <c r="D84" s="170"/>
      <c r="E84" s="171"/>
      <c r="F84" s="172"/>
      <c r="G84" s="170"/>
      <c r="H84" s="170"/>
      <c r="I84" s="170"/>
      <c r="J84" s="171"/>
      <c r="K84" s="176"/>
      <c r="L84" s="176"/>
      <c r="M84" s="47">
        <f>M56-M80</f>
        <v>145</v>
      </c>
      <c r="N84" s="47">
        <f t="shared" ref="M84:R86" si="9">N56-N80</f>
        <v>295</v>
      </c>
      <c r="O84" s="47">
        <f t="shared" si="9"/>
        <v>295</v>
      </c>
      <c r="P84" s="47">
        <f t="shared" si="9"/>
        <v>295</v>
      </c>
      <c r="Q84" s="47">
        <f t="shared" si="9"/>
        <v>295</v>
      </c>
      <c r="R84" s="47">
        <f t="shared" si="9"/>
        <v>295</v>
      </c>
      <c r="S84" s="46">
        <f>SUM(M84:R84)</f>
        <v>1620</v>
      </c>
      <c r="T84" s="32"/>
      <c r="U84" s="3"/>
    </row>
    <row r="85" spans="1:21" ht="22.5" x14ac:dyDescent="0.55000000000000004">
      <c r="B85" s="176"/>
      <c r="C85" s="172"/>
      <c r="D85" s="170"/>
      <c r="E85" s="171"/>
      <c r="F85" s="172"/>
      <c r="G85" s="170"/>
      <c r="H85" s="170"/>
      <c r="I85" s="170"/>
      <c r="J85" s="171"/>
      <c r="K85" s="176"/>
      <c r="L85" s="176"/>
      <c r="M85" s="42" t="s">
        <v>13</v>
      </c>
      <c r="N85" s="42" t="s">
        <v>14</v>
      </c>
      <c r="O85" s="42" t="s">
        <v>15</v>
      </c>
      <c r="P85" s="42" t="s">
        <v>16</v>
      </c>
      <c r="Q85" s="42" t="s">
        <v>17</v>
      </c>
      <c r="R85" s="42" t="s">
        <v>18</v>
      </c>
      <c r="S85" s="42" t="s">
        <v>19</v>
      </c>
      <c r="T85" s="42" t="s">
        <v>20</v>
      </c>
      <c r="U85" s="3"/>
    </row>
    <row r="86" spans="1:21" ht="23" thickBot="1" x14ac:dyDescent="0.6">
      <c r="B86" s="177"/>
      <c r="C86" s="173"/>
      <c r="D86" s="174"/>
      <c r="E86" s="175"/>
      <c r="F86" s="173"/>
      <c r="G86" s="174"/>
      <c r="H86" s="174"/>
      <c r="I86" s="174"/>
      <c r="J86" s="175"/>
      <c r="K86" s="177"/>
      <c r="L86" s="177"/>
      <c r="M86" s="57">
        <f t="shared" si="9"/>
        <v>295</v>
      </c>
      <c r="N86" s="57">
        <f t="shared" si="9"/>
        <v>295</v>
      </c>
      <c r="O86" s="57">
        <f t="shared" si="9"/>
        <v>295</v>
      </c>
      <c r="P86" s="57">
        <f t="shared" si="9"/>
        <v>295</v>
      </c>
      <c r="Q86" s="57">
        <f t="shared" si="9"/>
        <v>210</v>
      </c>
      <c r="R86" s="57">
        <f t="shared" si="9"/>
        <v>0</v>
      </c>
      <c r="S86" s="58">
        <f>SUM(M86:R86)</f>
        <v>1390</v>
      </c>
      <c r="T86" s="58">
        <f>S84+S86</f>
        <v>3010</v>
      </c>
      <c r="U86" s="3"/>
    </row>
    <row r="87" spans="1:21" ht="22.5" x14ac:dyDescent="0.55000000000000004">
      <c r="B87" s="176" t="s">
        <v>96</v>
      </c>
      <c r="C87" s="172" t="s">
        <v>98</v>
      </c>
      <c r="D87" s="170"/>
      <c r="E87" s="171"/>
      <c r="F87" s="169" t="s">
        <v>99</v>
      </c>
      <c r="G87" s="170"/>
      <c r="H87" s="170"/>
      <c r="I87" s="170"/>
      <c r="J87" s="171"/>
      <c r="K87" s="176"/>
      <c r="L87" s="176" t="s">
        <v>55</v>
      </c>
      <c r="M87" s="52" t="s">
        <v>5</v>
      </c>
      <c r="N87" s="52" t="s">
        <v>6</v>
      </c>
      <c r="O87" s="52" t="s">
        <v>7</v>
      </c>
      <c r="P87" s="52" t="s">
        <v>8</v>
      </c>
      <c r="Q87" s="52" t="s">
        <v>9</v>
      </c>
      <c r="R87" s="52" t="s">
        <v>10</v>
      </c>
      <c r="S87" s="52" t="s">
        <v>11</v>
      </c>
      <c r="T87" s="32"/>
      <c r="U87" s="3"/>
    </row>
    <row r="88" spans="1:21" ht="22.5" x14ac:dyDescent="0.55000000000000004">
      <c r="B88" s="176"/>
      <c r="C88" s="172"/>
      <c r="D88" s="170"/>
      <c r="E88" s="171"/>
      <c r="F88" s="172"/>
      <c r="G88" s="170"/>
      <c r="H88" s="170"/>
      <c r="I88" s="170"/>
      <c r="J88" s="171"/>
      <c r="K88" s="176"/>
      <c r="L88" s="176"/>
      <c r="M88" s="51">
        <f>IF(OR(M84=0,M84=""),"",ROUND(M84/M64*100,0))</f>
        <v>30</v>
      </c>
      <c r="N88" s="51">
        <f t="shared" ref="N88:T90" si="10">IF(OR(N84=0,N84=""),"",ROUND(N84/N64*100,0))</f>
        <v>30</v>
      </c>
      <c r="O88" s="51">
        <f t="shared" si="10"/>
        <v>30</v>
      </c>
      <c r="P88" s="51">
        <f t="shared" si="10"/>
        <v>30</v>
      </c>
      <c r="Q88" s="51">
        <f t="shared" si="10"/>
        <v>30</v>
      </c>
      <c r="R88" s="51">
        <f t="shared" si="10"/>
        <v>30</v>
      </c>
      <c r="S88" s="51">
        <f t="shared" si="10"/>
        <v>30</v>
      </c>
      <c r="T88" s="32"/>
      <c r="U88" s="3"/>
    </row>
    <row r="89" spans="1:21" ht="22.5" x14ac:dyDescent="0.55000000000000004">
      <c r="B89" s="176"/>
      <c r="C89" s="172"/>
      <c r="D89" s="170"/>
      <c r="E89" s="171"/>
      <c r="F89" s="172"/>
      <c r="G89" s="170"/>
      <c r="H89" s="170"/>
      <c r="I89" s="170"/>
      <c r="J89" s="171"/>
      <c r="K89" s="176"/>
      <c r="L89" s="176"/>
      <c r="M89" s="42" t="s">
        <v>13</v>
      </c>
      <c r="N89" s="42" t="s">
        <v>14</v>
      </c>
      <c r="O89" s="42" t="s">
        <v>15</v>
      </c>
      <c r="P89" s="42" t="s">
        <v>16</v>
      </c>
      <c r="Q89" s="42" t="s">
        <v>17</v>
      </c>
      <c r="R89" s="42" t="s">
        <v>18</v>
      </c>
      <c r="S89" s="42" t="s">
        <v>19</v>
      </c>
      <c r="T89" s="42" t="s">
        <v>20</v>
      </c>
      <c r="U89" s="3"/>
    </row>
    <row r="90" spans="1:21" ht="22.5" x14ac:dyDescent="0.55000000000000004">
      <c r="B90" s="203"/>
      <c r="C90" s="204"/>
      <c r="D90" s="205"/>
      <c r="E90" s="206"/>
      <c r="F90" s="204"/>
      <c r="G90" s="205"/>
      <c r="H90" s="205"/>
      <c r="I90" s="205"/>
      <c r="J90" s="206"/>
      <c r="K90" s="203"/>
      <c r="L90" s="203"/>
      <c r="M90" s="51">
        <f>IF(OR(M86=0,M86=""),"",ROUND(M86/M66*100,0))</f>
        <v>30</v>
      </c>
      <c r="N90" s="51">
        <f t="shared" si="10"/>
        <v>30</v>
      </c>
      <c r="O90" s="51">
        <f t="shared" si="10"/>
        <v>30</v>
      </c>
      <c r="P90" s="51">
        <f t="shared" si="10"/>
        <v>30</v>
      </c>
      <c r="Q90" s="51">
        <f t="shared" si="10"/>
        <v>30</v>
      </c>
      <c r="R90" s="51" t="str">
        <f t="shared" si="10"/>
        <v/>
      </c>
      <c r="S90" s="51">
        <f t="shared" si="10"/>
        <v>30</v>
      </c>
      <c r="T90" s="51">
        <f t="shared" si="10"/>
        <v>30</v>
      </c>
      <c r="U90" s="3"/>
    </row>
    <row r="91" spans="1:21" x14ac:dyDescent="0.55000000000000004">
      <c r="A91" s="3"/>
      <c r="B91" s="3"/>
      <c r="C91" s="3"/>
      <c r="D91" s="3"/>
      <c r="E91" s="3"/>
      <c r="F91" s="3"/>
      <c r="G91" s="3"/>
      <c r="H91" s="3"/>
      <c r="I91" s="3"/>
      <c r="J91" s="3"/>
      <c r="K91" s="3"/>
      <c r="L91" s="3"/>
      <c r="M91" s="3"/>
      <c r="N91" s="3"/>
      <c r="O91" s="3"/>
      <c r="P91" s="3"/>
      <c r="Q91" s="3"/>
      <c r="R91" s="3"/>
      <c r="S91" s="3"/>
      <c r="T91" s="3"/>
      <c r="U91" s="3"/>
    </row>
  </sheetData>
  <mergeCells count="105">
    <mergeCell ref="K31:K34"/>
    <mergeCell ref="L31:L34"/>
    <mergeCell ref="K35:K38"/>
    <mergeCell ref="L35:L38"/>
    <mergeCell ref="B63:B66"/>
    <mergeCell ref="C63:E66"/>
    <mergeCell ref="F63:J66"/>
    <mergeCell ref="K63:K66"/>
    <mergeCell ref="L63:L66"/>
    <mergeCell ref="C59:E62"/>
    <mergeCell ref="F59:J62"/>
    <mergeCell ref="K59:K62"/>
    <mergeCell ref="L59:L62"/>
    <mergeCell ref="B59:B62"/>
    <mergeCell ref="B55:B58"/>
    <mergeCell ref="C55:E58"/>
    <mergeCell ref="F55:J58"/>
    <mergeCell ref="K55:K58"/>
    <mergeCell ref="L55:L58"/>
    <mergeCell ref="B47:B50"/>
    <mergeCell ref="C47:E50"/>
    <mergeCell ref="F47:J50"/>
    <mergeCell ref="K47:K50"/>
    <mergeCell ref="L47:L50"/>
    <mergeCell ref="B87:B90"/>
    <mergeCell ref="C87:E90"/>
    <mergeCell ref="F87:J90"/>
    <mergeCell ref="K87:K90"/>
    <mergeCell ref="L87:L90"/>
    <mergeCell ref="B83:B86"/>
    <mergeCell ref="C83:E86"/>
    <mergeCell ref="F83:J86"/>
    <mergeCell ref="K83:K86"/>
    <mergeCell ref="L83:L86"/>
    <mergeCell ref="B75:B78"/>
    <mergeCell ref="C75:E78"/>
    <mergeCell ref="F75:J78"/>
    <mergeCell ref="K75:K78"/>
    <mergeCell ref="L75:L78"/>
    <mergeCell ref="B79:B82"/>
    <mergeCell ref="C79:E82"/>
    <mergeCell ref="F79:J82"/>
    <mergeCell ref="K79:K82"/>
    <mergeCell ref="L79:L82"/>
    <mergeCell ref="B67:B70"/>
    <mergeCell ref="C67:E70"/>
    <mergeCell ref="F67:J70"/>
    <mergeCell ref="K67:K70"/>
    <mergeCell ref="L67:L70"/>
    <mergeCell ref="B71:B74"/>
    <mergeCell ref="C71:E74"/>
    <mergeCell ref="F71:J74"/>
    <mergeCell ref="K71:K74"/>
    <mergeCell ref="L71:L74"/>
    <mergeCell ref="B51:B54"/>
    <mergeCell ref="C51:E54"/>
    <mergeCell ref="F51:J54"/>
    <mergeCell ref="K51:K54"/>
    <mergeCell ref="L51:L54"/>
    <mergeCell ref="B35:B38"/>
    <mergeCell ref="C35:E38"/>
    <mergeCell ref="F35:J38"/>
    <mergeCell ref="B39:B42"/>
    <mergeCell ref="C39:E42"/>
    <mergeCell ref="F39:J42"/>
    <mergeCell ref="K39:K42"/>
    <mergeCell ref="L39:L42"/>
    <mergeCell ref="B43:B46"/>
    <mergeCell ref="C43:E46"/>
    <mergeCell ref="F43:J46"/>
    <mergeCell ref="K43:K46"/>
    <mergeCell ref="L43:L46"/>
    <mergeCell ref="B2:I2"/>
    <mergeCell ref="J2:L2"/>
    <mergeCell ref="B4:T4"/>
    <mergeCell ref="B5:T5"/>
    <mergeCell ref="C31:E34"/>
    <mergeCell ref="B31:B34"/>
    <mergeCell ref="B27:B30"/>
    <mergeCell ref="C27:E30"/>
    <mergeCell ref="F27:J30"/>
    <mergeCell ref="F31:J34"/>
    <mergeCell ref="B24:B26"/>
    <mergeCell ref="C24:E26"/>
    <mergeCell ref="F24:J26"/>
    <mergeCell ref="N20:O20"/>
    <mergeCell ref="K24:K26"/>
    <mergeCell ref="L24:L26"/>
    <mergeCell ref="P20:S20"/>
    <mergeCell ref="B9:T9"/>
    <mergeCell ref="B11:T11"/>
    <mergeCell ref="B22:T22"/>
    <mergeCell ref="C23:E23"/>
    <mergeCell ref="F23:J23"/>
    <mergeCell ref="K27:K30"/>
    <mergeCell ref="L27:L30"/>
    <mergeCell ref="D15:E15"/>
    <mergeCell ref="D16:E16"/>
    <mergeCell ref="D17:E17"/>
    <mergeCell ref="H20:K20"/>
    <mergeCell ref="B19:C19"/>
    <mergeCell ref="L20:M20"/>
    <mergeCell ref="B20:G20"/>
    <mergeCell ref="C7:E7"/>
    <mergeCell ref="G7:I7"/>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tint="-4.9989318521683403E-2"/>
  </sheetPr>
  <dimension ref="B1:U55"/>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4.6640625" style="1" customWidth="1"/>
    <col min="6" max="6" width="4.83203125" style="1" customWidth="1"/>
    <col min="7" max="7" width="7.5" style="1" customWidth="1"/>
    <col min="8" max="8" width="4.83203125" style="1" customWidth="1"/>
    <col min="9" max="9" width="10.5" style="1" customWidth="1"/>
    <col min="10" max="10" width="4.1640625" style="1" customWidth="1"/>
    <col min="11" max="11" width="6.83203125" style="1" customWidth="1"/>
    <col min="12" max="12" width="6.9140625" style="1" customWidth="1"/>
    <col min="13" max="19" width="13.83203125" style="1" customWidth="1"/>
    <col min="20" max="20" width="12.58203125" style="1" customWidth="1"/>
    <col min="21" max="21" width="11.1640625" style="1" customWidth="1"/>
    <col min="22" max="16384" width="8.6640625" style="1"/>
  </cols>
  <sheetData>
    <row r="1" spans="2:20" ht="25.5" x14ac:dyDescent="0.85">
      <c r="B1" s="4" t="s">
        <v>26</v>
      </c>
      <c r="C1" s="4"/>
      <c r="D1" s="4"/>
      <c r="E1" s="4"/>
      <c r="F1" s="4"/>
      <c r="G1" s="4"/>
      <c r="H1" s="4"/>
      <c r="I1" s="4"/>
      <c r="J1" s="4"/>
      <c r="K1" s="5"/>
      <c r="L1" s="5"/>
      <c r="M1" s="5"/>
      <c r="N1" s="5"/>
      <c r="O1" s="5"/>
      <c r="P1" s="5"/>
      <c r="Q1" s="5"/>
      <c r="R1" s="5"/>
      <c r="S1" s="33"/>
      <c r="T1" s="33"/>
    </row>
    <row r="2" spans="2:20" ht="38" x14ac:dyDescent="1.25">
      <c r="B2" s="161" t="s">
        <v>27</v>
      </c>
      <c r="C2" s="161"/>
      <c r="D2" s="161"/>
      <c r="E2" s="161"/>
      <c r="F2" s="161"/>
      <c r="G2" s="161"/>
      <c r="H2" s="161"/>
      <c r="I2" s="161"/>
      <c r="J2" s="214" t="str">
        <f>A①_システム開発本部_入力!J2</f>
        <v xml:space="preserve">第6-4問 </v>
      </c>
      <c r="K2" s="214"/>
      <c r="L2" s="214"/>
      <c r="M2" s="39" t="str">
        <f>A①_システム開発本部_入力!M2</f>
        <v>工事進行基準の場合のPJ別予算作成</v>
      </c>
      <c r="N2" s="39"/>
      <c r="O2" s="39"/>
      <c r="P2" s="39"/>
      <c r="Q2" s="39"/>
      <c r="R2" s="39"/>
      <c r="S2" s="39"/>
      <c r="T2" s="6"/>
    </row>
    <row r="3" spans="2:20" ht="31.5" x14ac:dyDescent="1.05">
      <c r="B3" s="7"/>
      <c r="C3" s="29" t="s">
        <v>34</v>
      </c>
      <c r="D3" s="7"/>
      <c r="E3" s="7"/>
      <c r="F3" s="7"/>
      <c r="G3" s="29" t="str">
        <f>[1]A②_営業部_出力!G3</f>
        <v>出力画面</v>
      </c>
      <c r="H3" s="7"/>
      <c r="I3" s="7"/>
      <c r="J3" s="40" t="s">
        <v>47</v>
      </c>
      <c r="K3" s="8"/>
      <c r="L3" s="8"/>
      <c r="M3" s="8"/>
      <c r="N3" s="8"/>
      <c r="O3" s="8"/>
      <c r="P3" s="8"/>
      <c r="Q3" s="8"/>
      <c r="R3" s="8"/>
      <c r="S3" s="8"/>
      <c r="T3" s="9"/>
    </row>
    <row r="4" spans="2:20" ht="22.5" x14ac:dyDescent="0.55000000000000004">
      <c r="B4" s="163" t="s">
        <v>0</v>
      </c>
      <c r="C4" s="164"/>
      <c r="D4" s="164"/>
      <c r="E4" s="164"/>
      <c r="F4" s="164"/>
      <c r="G4" s="164"/>
      <c r="H4" s="164"/>
      <c r="I4" s="164"/>
      <c r="J4" s="164"/>
      <c r="K4" s="164"/>
      <c r="L4" s="164"/>
      <c r="M4" s="164"/>
      <c r="N4" s="164"/>
      <c r="O4" s="164"/>
      <c r="P4" s="164"/>
      <c r="Q4" s="164"/>
      <c r="R4" s="164"/>
      <c r="S4" s="164"/>
      <c r="T4" s="165"/>
    </row>
    <row r="5" spans="2:20" ht="67.75" customHeight="1" x14ac:dyDescent="0.55000000000000004">
      <c r="B5" s="166" t="s">
        <v>103</v>
      </c>
      <c r="C5" s="167"/>
      <c r="D5" s="167"/>
      <c r="E5" s="167"/>
      <c r="F5" s="167"/>
      <c r="G5" s="167"/>
      <c r="H5" s="167"/>
      <c r="I5" s="167"/>
      <c r="J5" s="167"/>
      <c r="K5" s="167"/>
      <c r="L5" s="167"/>
      <c r="M5" s="167"/>
      <c r="N5" s="167"/>
      <c r="O5" s="167"/>
      <c r="P5" s="167"/>
      <c r="Q5" s="167"/>
      <c r="R5" s="167"/>
      <c r="S5" s="167"/>
      <c r="T5" s="168"/>
    </row>
    <row r="6" spans="2:20" ht="6" customHeight="1" x14ac:dyDescent="0.55000000000000004"/>
    <row r="7" spans="2:20" ht="28.5" x14ac:dyDescent="0.95">
      <c r="B7" s="11">
        <f>A①_システム開発本部_入力!B7</f>
        <v>1</v>
      </c>
      <c r="C7" s="157" t="str">
        <f>A①_システム開発本部_入力!C7</f>
        <v>EXCEL_予算実務</v>
      </c>
      <c r="D7" s="158"/>
      <c r="E7" s="159"/>
      <c r="F7" s="10">
        <f>A①_システム開発本部_入力!F7</f>
        <v>1</v>
      </c>
      <c r="G7" s="160" t="str">
        <f>A①_システム開発本部_入力!G7</f>
        <v>解説</v>
      </c>
      <c r="H7" s="160"/>
      <c r="I7" s="160"/>
      <c r="J7" s="30"/>
      <c r="K7" s="30"/>
      <c r="L7" s="30"/>
      <c r="M7" s="30"/>
      <c r="N7" s="30"/>
      <c r="O7" s="30"/>
      <c r="P7" s="30"/>
      <c r="Q7" s="30"/>
      <c r="R7" s="30"/>
      <c r="S7" s="30"/>
      <c r="T7" s="31"/>
    </row>
    <row r="8" spans="2:20" ht="7.25" customHeight="1" x14ac:dyDescent="0.55000000000000004">
      <c r="B8" s="13"/>
      <c r="C8" s="14"/>
      <c r="D8" s="14"/>
      <c r="E8" s="14"/>
      <c r="F8" s="14"/>
      <c r="G8" s="14"/>
      <c r="H8" s="14"/>
      <c r="I8" s="14"/>
      <c r="J8" s="14"/>
      <c r="K8" s="14"/>
      <c r="L8" s="14"/>
      <c r="M8" s="14"/>
      <c r="N8" s="14"/>
      <c r="O8" s="14"/>
      <c r="P8" s="14"/>
      <c r="Q8" s="14"/>
      <c r="R8" s="14"/>
      <c r="S8" s="14"/>
      <c r="T8" s="15"/>
    </row>
    <row r="9" spans="2:20" ht="81.5" customHeight="1" x14ac:dyDescent="0.55000000000000004">
      <c r="B9" s="166" t="str">
        <f>[1]A①_営業部_入力!B9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67"/>
      <c r="D9" s="167"/>
      <c r="E9" s="167"/>
      <c r="F9" s="167"/>
      <c r="G9" s="167"/>
      <c r="H9" s="167"/>
      <c r="I9" s="167"/>
      <c r="J9" s="167"/>
      <c r="K9" s="167"/>
      <c r="L9" s="167"/>
      <c r="M9" s="167"/>
      <c r="N9" s="167"/>
      <c r="O9" s="167"/>
      <c r="P9" s="167"/>
      <c r="Q9" s="167"/>
      <c r="R9" s="167"/>
      <c r="S9" s="167"/>
      <c r="T9" s="168"/>
    </row>
    <row r="10" spans="2:20" x14ac:dyDescent="0.55000000000000004">
      <c r="B10" s="13"/>
      <c r="C10" s="14"/>
      <c r="D10" s="14"/>
      <c r="E10" s="14"/>
      <c r="F10" s="14"/>
      <c r="G10" s="14"/>
      <c r="H10" s="14"/>
      <c r="I10" s="14"/>
      <c r="J10" s="14"/>
      <c r="K10" s="14"/>
      <c r="L10" s="14"/>
      <c r="M10" s="14"/>
      <c r="N10" s="14"/>
      <c r="O10" s="14"/>
      <c r="P10" s="14"/>
      <c r="Q10" s="14"/>
      <c r="R10" s="14"/>
      <c r="S10" s="14"/>
      <c r="T10" s="15"/>
    </row>
    <row r="11" spans="2:20" ht="45.65" customHeight="1" x14ac:dyDescent="0.55000000000000004">
      <c r="B11" s="166" t="s">
        <v>128</v>
      </c>
      <c r="C11" s="167"/>
      <c r="D11" s="167"/>
      <c r="E11" s="167"/>
      <c r="F11" s="167"/>
      <c r="G11" s="167"/>
      <c r="H11" s="167"/>
      <c r="I11" s="167"/>
      <c r="J11" s="167"/>
      <c r="K11" s="167"/>
      <c r="L11" s="167"/>
      <c r="M11" s="167"/>
      <c r="N11" s="167"/>
      <c r="O11" s="167"/>
      <c r="P11" s="167"/>
      <c r="Q11" s="167"/>
      <c r="R11" s="167"/>
      <c r="S11" s="167"/>
      <c r="T11" s="168"/>
    </row>
    <row r="12" spans="2:20" ht="19.75"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75" customHeight="1" thickBot="1" x14ac:dyDescent="0.6">
      <c r="B13" s="43"/>
      <c r="C13" s="44" t="s">
        <v>49</v>
      </c>
      <c r="D13" s="44"/>
      <c r="E13" s="44"/>
      <c r="F13" s="44"/>
      <c r="G13" s="44"/>
      <c r="H13" s="44"/>
      <c r="I13" s="44"/>
      <c r="J13" s="44"/>
      <c r="K13" s="44"/>
      <c r="L13" s="44"/>
      <c r="M13" s="44"/>
      <c r="N13" s="44"/>
      <c r="O13" s="44"/>
      <c r="P13" s="44"/>
      <c r="Q13" s="44"/>
      <c r="R13" s="44"/>
      <c r="S13" s="44"/>
      <c r="T13" s="45"/>
    </row>
    <row r="14" spans="2:20" ht="19.75" customHeight="1" thickBot="1" x14ac:dyDescent="0.6">
      <c r="B14" s="43"/>
      <c r="C14" s="41" t="s">
        <v>48</v>
      </c>
      <c r="D14" s="44"/>
      <c r="E14" s="44"/>
      <c r="F14" s="44"/>
      <c r="G14" s="44"/>
      <c r="H14" s="44"/>
      <c r="I14" s="44"/>
      <c r="J14" s="44"/>
      <c r="K14" s="44"/>
      <c r="L14" s="44"/>
      <c r="M14" s="44"/>
      <c r="N14" s="44"/>
      <c r="O14" s="44"/>
      <c r="P14" s="44"/>
      <c r="Q14" s="44"/>
      <c r="R14" s="44"/>
      <c r="S14" s="44"/>
      <c r="T14" s="45"/>
    </row>
    <row r="15" spans="2:20" ht="19.75" customHeight="1" thickBot="1" x14ac:dyDescent="0.6">
      <c r="B15" s="43"/>
      <c r="C15" s="44"/>
      <c r="D15" s="149" t="s">
        <v>66</v>
      </c>
      <c r="E15" s="156"/>
      <c r="F15" s="150"/>
      <c r="G15" s="44" t="s">
        <v>53</v>
      </c>
      <c r="H15" s="44"/>
      <c r="I15" s="44"/>
      <c r="J15" s="44"/>
      <c r="K15" s="44"/>
      <c r="L15" s="44"/>
      <c r="M15" s="44"/>
      <c r="N15" s="44"/>
      <c r="O15" s="44"/>
      <c r="P15" s="44"/>
      <c r="Q15" s="44"/>
      <c r="R15" s="44"/>
      <c r="S15" s="44"/>
      <c r="T15" s="45"/>
    </row>
    <row r="16" spans="2:20" ht="19.75" customHeight="1" thickBot="1" x14ac:dyDescent="0.6">
      <c r="B16" s="43"/>
      <c r="C16" s="44"/>
      <c r="D16" s="153" t="s">
        <v>101</v>
      </c>
      <c r="E16" s="155"/>
      <c r="F16" s="154"/>
      <c r="G16" s="44"/>
      <c r="H16" s="44"/>
      <c r="I16" s="44"/>
      <c r="J16" s="44"/>
      <c r="K16" s="44"/>
      <c r="L16" s="44"/>
      <c r="M16" s="44"/>
      <c r="N16" s="44"/>
      <c r="O16" s="44"/>
      <c r="P16" s="44"/>
      <c r="Q16" s="44"/>
      <c r="R16" s="44"/>
      <c r="S16" s="44"/>
      <c r="T16" s="45"/>
    </row>
    <row r="17" spans="2:21" ht="19.75" customHeight="1" thickBot="1" x14ac:dyDescent="0.6">
      <c r="B17" s="43"/>
      <c r="C17" s="44"/>
      <c r="D17" s="153" t="s">
        <v>101</v>
      </c>
      <c r="E17" s="155"/>
      <c r="F17" s="154"/>
      <c r="G17" s="44"/>
      <c r="H17" s="44"/>
      <c r="I17" s="44"/>
      <c r="J17" s="44"/>
      <c r="K17" s="44"/>
      <c r="L17" s="44"/>
      <c r="M17" s="44"/>
      <c r="N17" s="44"/>
      <c r="O17" s="44"/>
      <c r="P17" s="44"/>
      <c r="Q17" s="44"/>
      <c r="R17" s="44"/>
      <c r="S17" s="44"/>
      <c r="T17" s="45"/>
    </row>
    <row r="18" spans="2:21" ht="19.75" customHeight="1" thickBot="1" x14ac:dyDescent="0.6">
      <c r="B18" s="43"/>
      <c r="C18" s="44"/>
      <c r="D18" s="44"/>
      <c r="E18" s="44"/>
      <c r="F18" s="44"/>
      <c r="G18" s="44"/>
      <c r="H18" s="44"/>
      <c r="I18" s="44"/>
      <c r="J18" s="44"/>
      <c r="K18" s="44"/>
      <c r="L18" s="44"/>
      <c r="M18" s="44"/>
      <c r="N18" s="44"/>
      <c r="O18" s="44"/>
      <c r="P18" s="44"/>
      <c r="Q18" s="44"/>
      <c r="R18" s="44"/>
      <c r="S18" s="44"/>
      <c r="T18" s="45"/>
    </row>
    <row r="19" spans="2:21" ht="19.75" customHeight="1" thickBot="1" x14ac:dyDescent="0.6">
      <c r="B19" s="153" t="s">
        <v>51</v>
      </c>
      <c r="C19" s="154"/>
      <c r="D19" s="44"/>
      <c r="E19" s="44"/>
      <c r="F19" s="44"/>
      <c r="G19" s="44"/>
      <c r="H19" s="44"/>
      <c r="I19" s="44"/>
      <c r="J19" s="44"/>
      <c r="K19" s="44"/>
      <c r="L19" s="44"/>
      <c r="M19" s="44"/>
      <c r="N19" s="44"/>
      <c r="O19" s="44"/>
      <c r="P19" s="44"/>
      <c r="Q19" s="44"/>
      <c r="R19" s="44"/>
      <c r="S19" s="44"/>
      <c r="T19" s="45"/>
    </row>
    <row r="20" spans="2:21" ht="19.75" customHeight="1" thickBot="1" x14ac:dyDescent="0.6">
      <c r="B20" s="151" t="s">
        <v>104</v>
      </c>
      <c r="C20" s="152"/>
      <c r="D20" s="210" t="s">
        <v>112</v>
      </c>
      <c r="E20" s="211"/>
      <c r="F20" s="211"/>
      <c r="G20" s="211"/>
      <c r="H20" s="211"/>
      <c r="I20" s="211"/>
      <c r="J20" s="211"/>
      <c r="K20" s="212"/>
      <c r="L20" s="149" t="s">
        <v>113</v>
      </c>
      <c r="M20" s="156"/>
      <c r="N20" s="156"/>
      <c r="O20" s="156"/>
      <c r="P20" s="156"/>
      <c r="Q20" s="150"/>
      <c r="R20" s="153" t="s">
        <v>105</v>
      </c>
      <c r="S20" s="154"/>
      <c r="T20" s="45"/>
    </row>
    <row r="21" spans="2:21" ht="19.75" customHeight="1" thickBot="1" x14ac:dyDescent="0.6">
      <c r="B21" s="43"/>
      <c r="C21" s="44"/>
      <c r="D21" s="44"/>
      <c r="E21" s="44"/>
      <c r="F21" s="44"/>
      <c r="G21" s="44"/>
      <c r="H21" s="44"/>
      <c r="I21" s="44"/>
      <c r="J21" s="44"/>
      <c r="K21" s="44"/>
      <c r="L21" s="44"/>
      <c r="M21" s="44"/>
      <c r="N21" s="44"/>
      <c r="O21" s="44"/>
      <c r="P21" s="44"/>
      <c r="Q21" s="44"/>
      <c r="R21" s="44"/>
      <c r="S21" s="44"/>
      <c r="T21" s="45"/>
    </row>
    <row r="22" spans="2:21" ht="29" thickBot="1" x14ac:dyDescent="0.6">
      <c r="B22" s="193" t="s">
        <v>114</v>
      </c>
      <c r="C22" s="194"/>
      <c r="D22" s="194"/>
      <c r="E22" s="194"/>
      <c r="F22" s="194"/>
      <c r="G22" s="194"/>
      <c r="H22" s="194"/>
      <c r="I22" s="194"/>
      <c r="J22" s="194"/>
      <c r="K22" s="194"/>
      <c r="L22" s="194"/>
      <c r="M22" s="194"/>
      <c r="N22" s="194"/>
      <c r="O22" s="194"/>
      <c r="P22" s="194"/>
      <c r="Q22" s="194"/>
      <c r="R22" s="194"/>
      <c r="S22" s="194"/>
      <c r="T22" s="195"/>
    </row>
    <row r="23" spans="2:21" ht="22.5" x14ac:dyDescent="0.55000000000000004">
      <c r="B23" s="37" t="s">
        <v>106</v>
      </c>
      <c r="C23" s="196" t="s">
        <v>2</v>
      </c>
      <c r="D23" s="197"/>
      <c r="E23" s="198"/>
      <c r="F23" s="196" t="s">
        <v>12</v>
      </c>
      <c r="G23" s="197"/>
      <c r="H23" s="197"/>
      <c r="I23" s="197"/>
      <c r="J23" s="198"/>
      <c r="K23" s="34" t="s">
        <v>3</v>
      </c>
      <c r="L23" s="34" t="s">
        <v>4</v>
      </c>
      <c r="M23" s="42" t="s">
        <v>5</v>
      </c>
      <c r="N23" s="42" t="s">
        <v>6</v>
      </c>
      <c r="O23" s="42" t="s">
        <v>7</v>
      </c>
      <c r="P23" s="42" t="s">
        <v>8</v>
      </c>
      <c r="Q23" s="42" t="s">
        <v>9</v>
      </c>
      <c r="R23" s="42" t="s">
        <v>10</v>
      </c>
      <c r="S23" s="42" t="s">
        <v>11</v>
      </c>
      <c r="T23" s="36"/>
    </row>
    <row r="24" spans="2:21" ht="22.5" x14ac:dyDescent="0.55000000000000004">
      <c r="B24" s="176" t="s">
        <v>107</v>
      </c>
      <c r="C24" s="189" t="s">
        <v>116</v>
      </c>
      <c r="D24" s="190"/>
      <c r="E24" s="191"/>
      <c r="F24" s="169" t="s">
        <v>115</v>
      </c>
      <c r="G24" s="170"/>
      <c r="H24" s="170"/>
      <c r="I24" s="170"/>
      <c r="J24" s="171"/>
      <c r="K24" s="176" t="s">
        <v>21</v>
      </c>
      <c r="L24" s="176" t="s">
        <v>22</v>
      </c>
      <c r="M24" s="55">
        <f>A①_システム開発本部_入力!M64</f>
        <v>490</v>
      </c>
      <c r="N24" s="55">
        <f>A①_システム開発本部_入力!N64</f>
        <v>980</v>
      </c>
      <c r="O24" s="55">
        <f>A①_システム開発本部_入力!O64</f>
        <v>980</v>
      </c>
      <c r="P24" s="55">
        <f>A①_システム開発本部_入力!P64</f>
        <v>980</v>
      </c>
      <c r="Q24" s="55">
        <f>A①_システム開発本部_入力!Q64</f>
        <v>980</v>
      </c>
      <c r="R24" s="55">
        <f>A①_システム開発本部_入力!R64</f>
        <v>980</v>
      </c>
      <c r="S24" s="55">
        <f>SUM(M24:R24)</f>
        <v>5390</v>
      </c>
      <c r="T24" s="32"/>
    </row>
    <row r="25" spans="2:21" ht="22.5" x14ac:dyDescent="0.55000000000000004">
      <c r="B25" s="176"/>
      <c r="C25" s="172"/>
      <c r="D25" s="170"/>
      <c r="E25" s="171"/>
      <c r="F25" s="172"/>
      <c r="G25" s="170"/>
      <c r="H25" s="170"/>
      <c r="I25" s="170"/>
      <c r="J25" s="171"/>
      <c r="K25" s="176"/>
      <c r="L25" s="176"/>
      <c r="M25" s="42" t="s">
        <v>13</v>
      </c>
      <c r="N25" s="42" t="s">
        <v>14</v>
      </c>
      <c r="O25" s="42" t="s">
        <v>15</v>
      </c>
      <c r="P25" s="42" t="s">
        <v>16</v>
      </c>
      <c r="Q25" s="42" t="s">
        <v>17</v>
      </c>
      <c r="R25" s="42" t="s">
        <v>18</v>
      </c>
      <c r="S25" s="42" t="s">
        <v>19</v>
      </c>
      <c r="T25" s="42" t="s">
        <v>20</v>
      </c>
      <c r="U25" s="2"/>
    </row>
    <row r="26" spans="2:21" ht="23" thickBot="1" x14ac:dyDescent="0.6">
      <c r="B26" s="177"/>
      <c r="C26" s="173"/>
      <c r="D26" s="174"/>
      <c r="E26" s="175"/>
      <c r="F26" s="173"/>
      <c r="G26" s="174"/>
      <c r="H26" s="174"/>
      <c r="I26" s="174"/>
      <c r="J26" s="175"/>
      <c r="K26" s="177"/>
      <c r="L26" s="177"/>
      <c r="M26" s="65">
        <f>A①_システム開発本部_入力!M66</f>
        <v>980</v>
      </c>
      <c r="N26" s="65">
        <f>A①_システム開発本部_入力!N66</f>
        <v>980</v>
      </c>
      <c r="O26" s="65">
        <f>A①_システム開発本部_入力!O66</f>
        <v>980</v>
      </c>
      <c r="P26" s="65">
        <f>A①_システム開発本部_入力!P66</f>
        <v>980</v>
      </c>
      <c r="Q26" s="65">
        <f>A①_システム開発本部_入力!Q66</f>
        <v>690</v>
      </c>
      <c r="R26" s="65">
        <f>A①_システム開発本部_入力!R66</f>
        <v>0</v>
      </c>
      <c r="S26" s="65">
        <f>SUM(M26:R26)</f>
        <v>4610</v>
      </c>
      <c r="T26" s="65">
        <f>S24+S26</f>
        <v>10000</v>
      </c>
      <c r="U26" s="3"/>
    </row>
    <row r="27" spans="2:21" ht="22.5" x14ac:dyDescent="0.55000000000000004">
      <c r="B27" s="176" t="s">
        <v>108</v>
      </c>
      <c r="C27" s="172" t="s">
        <v>83</v>
      </c>
      <c r="D27" s="170"/>
      <c r="E27" s="171"/>
      <c r="F27" s="169" t="s">
        <v>115</v>
      </c>
      <c r="G27" s="170"/>
      <c r="H27" s="170"/>
      <c r="I27" s="170"/>
      <c r="J27" s="171"/>
      <c r="K27" s="176" t="s">
        <v>21</v>
      </c>
      <c r="L27" s="176" t="s">
        <v>22</v>
      </c>
      <c r="M27" s="52" t="s">
        <v>5</v>
      </c>
      <c r="N27" s="52" t="s">
        <v>6</v>
      </c>
      <c r="O27" s="52" t="s">
        <v>7</v>
      </c>
      <c r="P27" s="52" t="s">
        <v>8</v>
      </c>
      <c r="Q27" s="52" t="s">
        <v>9</v>
      </c>
      <c r="R27" s="52" t="s">
        <v>10</v>
      </c>
      <c r="S27" s="52" t="s">
        <v>11</v>
      </c>
      <c r="T27" s="32"/>
      <c r="U27" s="3"/>
    </row>
    <row r="28" spans="2:21" ht="22.5" x14ac:dyDescent="0.55000000000000004">
      <c r="B28" s="176"/>
      <c r="C28" s="172"/>
      <c r="D28" s="170"/>
      <c r="E28" s="171"/>
      <c r="F28" s="172"/>
      <c r="G28" s="170"/>
      <c r="H28" s="170"/>
      <c r="I28" s="170"/>
      <c r="J28" s="171"/>
      <c r="K28" s="176"/>
      <c r="L28" s="176"/>
      <c r="M28" s="55">
        <f>A①_システム開発本部_入力!M68</f>
        <v>200</v>
      </c>
      <c r="N28" s="55">
        <f>A①_システム開発本部_入力!N68</f>
        <v>400</v>
      </c>
      <c r="O28" s="55">
        <f>A①_システム開発本部_入力!O68</f>
        <v>400</v>
      </c>
      <c r="P28" s="55">
        <f>A①_システム開発本部_入力!P68</f>
        <v>400</v>
      </c>
      <c r="Q28" s="55">
        <f>A①_システム開発本部_入力!Q68</f>
        <v>400</v>
      </c>
      <c r="R28" s="55">
        <f>A①_システム開発本部_入力!R68</f>
        <v>400</v>
      </c>
      <c r="S28" s="55">
        <f>SUM(M28:R28)</f>
        <v>2200</v>
      </c>
      <c r="T28" s="32"/>
      <c r="U28" s="3"/>
    </row>
    <row r="29" spans="2:21" ht="22.5" x14ac:dyDescent="0.55000000000000004">
      <c r="B29" s="176"/>
      <c r="C29" s="172"/>
      <c r="D29" s="170"/>
      <c r="E29" s="171"/>
      <c r="F29" s="172"/>
      <c r="G29" s="170"/>
      <c r="H29" s="170"/>
      <c r="I29" s="170"/>
      <c r="J29" s="171"/>
      <c r="K29" s="176"/>
      <c r="L29" s="176"/>
      <c r="M29" s="42" t="s">
        <v>13</v>
      </c>
      <c r="N29" s="42" t="s">
        <v>14</v>
      </c>
      <c r="O29" s="42" t="s">
        <v>15</v>
      </c>
      <c r="P29" s="42" t="s">
        <v>16</v>
      </c>
      <c r="Q29" s="42" t="s">
        <v>17</v>
      </c>
      <c r="R29" s="42" t="s">
        <v>18</v>
      </c>
      <c r="S29" s="42" t="s">
        <v>19</v>
      </c>
      <c r="T29" s="42" t="s">
        <v>20</v>
      </c>
      <c r="U29" s="3"/>
    </row>
    <row r="30" spans="2:21" ht="23" thickBot="1" x14ac:dyDescent="0.6">
      <c r="B30" s="177"/>
      <c r="C30" s="173"/>
      <c r="D30" s="174"/>
      <c r="E30" s="175"/>
      <c r="F30" s="173"/>
      <c r="G30" s="174"/>
      <c r="H30" s="174"/>
      <c r="I30" s="174"/>
      <c r="J30" s="175"/>
      <c r="K30" s="177"/>
      <c r="L30" s="177"/>
      <c r="M30" s="65">
        <f>A①_システム開発本部_入力!M70</f>
        <v>400</v>
      </c>
      <c r="N30" s="65">
        <f>A①_システム開発本部_入力!N70</f>
        <v>400</v>
      </c>
      <c r="O30" s="65">
        <f>A①_システム開発本部_入力!O70</f>
        <v>400</v>
      </c>
      <c r="P30" s="65">
        <f>A①_システム開発本部_入力!P70</f>
        <v>400</v>
      </c>
      <c r="Q30" s="65">
        <f>A①_システム開発本部_入力!Q70</f>
        <v>300</v>
      </c>
      <c r="R30" s="65">
        <f>A①_システム開発本部_入力!R70</f>
        <v>0</v>
      </c>
      <c r="S30" s="65">
        <f>SUM(M30:R30)</f>
        <v>1900</v>
      </c>
      <c r="T30" s="65">
        <f>S28+S30</f>
        <v>4100</v>
      </c>
      <c r="U30" s="3"/>
    </row>
    <row r="31" spans="2:21" ht="21.65" customHeight="1" x14ac:dyDescent="0.55000000000000004">
      <c r="B31" s="176" t="s">
        <v>109</v>
      </c>
      <c r="C31" s="172" t="s">
        <v>84</v>
      </c>
      <c r="D31" s="170"/>
      <c r="E31" s="171"/>
      <c r="F31" s="169" t="s">
        <v>115</v>
      </c>
      <c r="G31" s="170"/>
      <c r="H31" s="170"/>
      <c r="I31" s="170"/>
      <c r="J31" s="171"/>
      <c r="K31" s="176" t="s">
        <v>21</v>
      </c>
      <c r="L31" s="176" t="s">
        <v>22</v>
      </c>
      <c r="M31" s="52" t="s">
        <v>5</v>
      </c>
      <c r="N31" s="52" t="s">
        <v>6</v>
      </c>
      <c r="O31" s="52" t="s">
        <v>7</v>
      </c>
      <c r="P31" s="52" t="s">
        <v>8</v>
      </c>
      <c r="Q31" s="52" t="s">
        <v>9</v>
      </c>
      <c r="R31" s="52" t="s">
        <v>10</v>
      </c>
      <c r="S31" s="52" t="s">
        <v>11</v>
      </c>
      <c r="T31" s="32"/>
      <c r="U31" s="3"/>
    </row>
    <row r="32" spans="2:21" ht="22.5" x14ac:dyDescent="0.55000000000000004">
      <c r="B32" s="176"/>
      <c r="C32" s="172"/>
      <c r="D32" s="170"/>
      <c r="E32" s="171"/>
      <c r="F32" s="172"/>
      <c r="G32" s="170"/>
      <c r="H32" s="170"/>
      <c r="I32" s="170"/>
      <c r="J32" s="171"/>
      <c r="K32" s="176"/>
      <c r="L32" s="176"/>
      <c r="M32" s="55">
        <f>A①_システム開発本部_入力!M72</f>
        <v>100</v>
      </c>
      <c r="N32" s="55">
        <f>A①_システム開発本部_入力!N72</f>
        <v>200</v>
      </c>
      <c r="O32" s="55">
        <f>A①_システム開発本部_入力!O72</f>
        <v>200</v>
      </c>
      <c r="P32" s="55">
        <f>A①_システム開発本部_入力!P72</f>
        <v>200</v>
      </c>
      <c r="Q32" s="55">
        <f>A①_システム開発本部_入力!Q72</f>
        <v>200</v>
      </c>
      <c r="R32" s="55">
        <f>A①_システム開発本部_入力!R72</f>
        <v>200</v>
      </c>
      <c r="S32" s="53">
        <f>SUM(M32:R32)</f>
        <v>1100</v>
      </c>
      <c r="T32" s="32"/>
      <c r="U32" s="3"/>
    </row>
    <row r="33" spans="2:21" ht="22.5" x14ac:dyDescent="0.55000000000000004">
      <c r="B33" s="176"/>
      <c r="C33" s="172"/>
      <c r="D33" s="170"/>
      <c r="E33" s="171"/>
      <c r="F33" s="172"/>
      <c r="G33" s="170"/>
      <c r="H33" s="170"/>
      <c r="I33" s="170"/>
      <c r="J33" s="171"/>
      <c r="K33" s="176"/>
      <c r="L33" s="176"/>
      <c r="M33" s="42" t="s">
        <v>13</v>
      </c>
      <c r="N33" s="42" t="s">
        <v>14</v>
      </c>
      <c r="O33" s="42" t="s">
        <v>15</v>
      </c>
      <c r="P33" s="42" t="s">
        <v>16</v>
      </c>
      <c r="Q33" s="42" t="s">
        <v>17</v>
      </c>
      <c r="R33" s="42" t="s">
        <v>18</v>
      </c>
      <c r="S33" s="42" t="s">
        <v>19</v>
      </c>
      <c r="T33" s="42" t="s">
        <v>20</v>
      </c>
      <c r="U33" s="3"/>
    </row>
    <row r="34" spans="2:21" ht="23" thickBot="1" x14ac:dyDescent="0.6">
      <c r="B34" s="177"/>
      <c r="C34" s="173"/>
      <c r="D34" s="174"/>
      <c r="E34" s="175"/>
      <c r="F34" s="173"/>
      <c r="G34" s="174"/>
      <c r="H34" s="174"/>
      <c r="I34" s="174"/>
      <c r="J34" s="175"/>
      <c r="K34" s="177"/>
      <c r="L34" s="177"/>
      <c r="M34" s="65">
        <f>A①_システム開発本部_入力!M74</f>
        <v>200</v>
      </c>
      <c r="N34" s="65">
        <f>A①_システム開発本部_入力!N74</f>
        <v>200</v>
      </c>
      <c r="O34" s="65">
        <f>A①_システム開発本部_入力!O74</f>
        <v>200</v>
      </c>
      <c r="P34" s="65">
        <f>A①_システム開発本部_入力!P74</f>
        <v>200</v>
      </c>
      <c r="Q34" s="65">
        <f>A①_システム開発本部_入力!Q74</f>
        <v>150</v>
      </c>
      <c r="R34" s="65">
        <f>A①_システム開発本部_入力!R74</f>
        <v>0</v>
      </c>
      <c r="S34" s="66">
        <f>SUM(M34:R34)</f>
        <v>950</v>
      </c>
      <c r="T34" s="66">
        <f>S32+S34</f>
        <v>2050</v>
      </c>
      <c r="U34" s="3"/>
    </row>
    <row r="35" spans="2:21" ht="21.65" customHeight="1" x14ac:dyDescent="0.55000000000000004">
      <c r="B35" s="176" t="s">
        <v>40</v>
      </c>
      <c r="C35" s="172" t="s">
        <v>85</v>
      </c>
      <c r="D35" s="170"/>
      <c r="E35" s="171"/>
      <c r="F35" s="169" t="s">
        <v>115</v>
      </c>
      <c r="G35" s="170"/>
      <c r="H35" s="170"/>
      <c r="I35" s="170"/>
      <c r="J35" s="171"/>
      <c r="K35" s="176" t="s">
        <v>21</v>
      </c>
      <c r="L35" s="176" t="s">
        <v>22</v>
      </c>
      <c r="M35" s="52" t="s">
        <v>5</v>
      </c>
      <c r="N35" s="52" t="s">
        <v>6</v>
      </c>
      <c r="O35" s="52" t="s">
        <v>7</v>
      </c>
      <c r="P35" s="52" t="s">
        <v>8</v>
      </c>
      <c r="Q35" s="52" t="s">
        <v>9</v>
      </c>
      <c r="R35" s="52" t="s">
        <v>10</v>
      </c>
      <c r="S35" s="52" t="s">
        <v>11</v>
      </c>
      <c r="T35" s="32"/>
      <c r="U35" s="3"/>
    </row>
    <row r="36" spans="2:21" ht="22.5" x14ac:dyDescent="0.55000000000000004">
      <c r="B36" s="176"/>
      <c r="C36" s="172"/>
      <c r="D36" s="170"/>
      <c r="E36" s="171"/>
      <c r="F36" s="172"/>
      <c r="G36" s="170"/>
      <c r="H36" s="170"/>
      <c r="I36" s="170"/>
      <c r="J36" s="171"/>
      <c r="K36" s="176"/>
      <c r="L36" s="176"/>
      <c r="M36" s="55">
        <f>A①_システム開発本部_入力!M76</f>
        <v>45</v>
      </c>
      <c r="N36" s="55">
        <f>A①_システム開発本部_入力!N76</f>
        <v>85</v>
      </c>
      <c r="O36" s="55">
        <f>A①_システム開発本部_入力!O76</f>
        <v>85</v>
      </c>
      <c r="P36" s="55">
        <f>A①_システム開発本部_入力!P76</f>
        <v>85</v>
      </c>
      <c r="Q36" s="55">
        <f>A①_システム開発本部_入力!Q76</f>
        <v>85</v>
      </c>
      <c r="R36" s="55">
        <f>A①_システム開発本部_入力!R76</f>
        <v>85</v>
      </c>
      <c r="S36" s="53">
        <f>SUM(M36:R36)</f>
        <v>470</v>
      </c>
      <c r="T36" s="32"/>
      <c r="U36" s="3"/>
    </row>
    <row r="37" spans="2:21" ht="22.5" x14ac:dyDescent="0.55000000000000004">
      <c r="B37" s="176"/>
      <c r="C37" s="172"/>
      <c r="D37" s="170"/>
      <c r="E37" s="171"/>
      <c r="F37" s="172"/>
      <c r="G37" s="170"/>
      <c r="H37" s="170"/>
      <c r="I37" s="170"/>
      <c r="J37" s="171"/>
      <c r="K37" s="176"/>
      <c r="L37" s="176"/>
      <c r="M37" s="42" t="s">
        <v>13</v>
      </c>
      <c r="N37" s="42" t="s">
        <v>14</v>
      </c>
      <c r="O37" s="42" t="s">
        <v>15</v>
      </c>
      <c r="P37" s="42" t="s">
        <v>16</v>
      </c>
      <c r="Q37" s="42" t="s">
        <v>17</v>
      </c>
      <c r="R37" s="42" t="s">
        <v>18</v>
      </c>
      <c r="S37" s="42" t="s">
        <v>19</v>
      </c>
      <c r="T37" s="42" t="s">
        <v>20</v>
      </c>
      <c r="U37" s="3"/>
    </row>
    <row r="38" spans="2:21" ht="23" thickBot="1" x14ac:dyDescent="0.6">
      <c r="B38" s="177"/>
      <c r="C38" s="173"/>
      <c r="D38" s="174"/>
      <c r="E38" s="175"/>
      <c r="F38" s="173"/>
      <c r="G38" s="174"/>
      <c r="H38" s="174"/>
      <c r="I38" s="174"/>
      <c r="J38" s="175"/>
      <c r="K38" s="177"/>
      <c r="L38" s="177"/>
      <c r="M38" s="65">
        <f>A①_システム開発本部_入力!M78</f>
        <v>85</v>
      </c>
      <c r="N38" s="65">
        <f>A①_システム開発本部_入力!N78</f>
        <v>85</v>
      </c>
      <c r="O38" s="65">
        <f>A①_システム開発本部_入力!O78</f>
        <v>85</v>
      </c>
      <c r="P38" s="65">
        <f>A①_システム開発本部_入力!P78</f>
        <v>85</v>
      </c>
      <c r="Q38" s="65">
        <f>A①_システム開発本部_入力!Q78</f>
        <v>40</v>
      </c>
      <c r="R38" s="65">
        <f>A①_システム開発本部_入力!R78</f>
        <v>0</v>
      </c>
      <c r="S38" s="66">
        <f>SUM(M38:R38)</f>
        <v>380</v>
      </c>
      <c r="T38" s="66">
        <f>S36+S38</f>
        <v>850</v>
      </c>
      <c r="U38" s="3"/>
    </row>
    <row r="39" spans="2:21" ht="21.65" customHeight="1" x14ac:dyDescent="0.55000000000000004">
      <c r="B39" s="176" t="s">
        <v>117</v>
      </c>
      <c r="C39" s="172" t="s">
        <v>118</v>
      </c>
      <c r="D39" s="170"/>
      <c r="E39" s="171"/>
      <c r="F39" s="169" t="s">
        <v>119</v>
      </c>
      <c r="G39" s="170"/>
      <c r="H39" s="170"/>
      <c r="I39" s="170"/>
      <c r="J39" s="171"/>
      <c r="K39" s="176" t="s">
        <v>21</v>
      </c>
      <c r="L39" s="176" t="s">
        <v>22</v>
      </c>
      <c r="M39" s="52" t="s">
        <v>5</v>
      </c>
      <c r="N39" s="52" t="s">
        <v>6</v>
      </c>
      <c r="O39" s="52" t="s">
        <v>7</v>
      </c>
      <c r="P39" s="52" t="s">
        <v>8</v>
      </c>
      <c r="Q39" s="52" t="s">
        <v>9</v>
      </c>
      <c r="R39" s="52" t="s">
        <v>10</v>
      </c>
      <c r="S39" s="52" t="s">
        <v>11</v>
      </c>
      <c r="T39" s="32"/>
      <c r="U39" s="3"/>
    </row>
    <row r="40" spans="2:21" ht="22.5" x14ac:dyDescent="0.55000000000000004">
      <c r="B40" s="176"/>
      <c r="C40" s="172"/>
      <c r="D40" s="170"/>
      <c r="E40" s="171"/>
      <c r="F40" s="172"/>
      <c r="G40" s="170"/>
      <c r="H40" s="170"/>
      <c r="I40" s="170"/>
      <c r="J40" s="171"/>
      <c r="K40" s="176"/>
      <c r="L40" s="176"/>
      <c r="M40" s="55">
        <f>M28+M32+M36</f>
        <v>345</v>
      </c>
      <c r="N40" s="55">
        <f t="shared" ref="N40:R42" si="0">N28+N32+N36</f>
        <v>685</v>
      </c>
      <c r="O40" s="55">
        <f t="shared" si="0"/>
        <v>685</v>
      </c>
      <c r="P40" s="55">
        <f t="shared" si="0"/>
        <v>685</v>
      </c>
      <c r="Q40" s="55">
        <f t="shared" si="0"/>
        <v>685</v>
      </c>
      <c r="R40" s="55">
        <f t="shared" si="0"/>
        <v>685</v>
      </c>
      <c r="S40" s="53">
        <f>SUM(M40:R40)</f>
        <v>3770</v>
      </c>
      <c r="T40" s="32"/>
      <c r="U40" s="3"/>
    </row>
    <row r="41" spans="2:21" ht="22.5" x14ac:dyDescent="0.55000000000000004">
      <c r="B41" s="176"/>
      <c r="C41" s="172"/>
      <c r="D41" s="170"/>
      <c r="E41" s="171"/>
      <c r="F41" s="172"/>
      <c r="G41" s="170"/>
      <c r="H41" s="170"/>
      <c r="I41" s="170"/>
      <c r="J41" s="171"/>
      <c r="K41" s="176"/>
      <c r="L41" s="176"/>
      <c r="M41" s="42" t="s">
        <v>13</v>
      </c>
      <c r="N41" s="42" t="s">
        <v>14</v>
      </c>
      <c r="O41" s="42" t="s">
        <v>15</v>
      </c>
      <c r="P41" s="42" t="s">
        <v>16</v>
      </c>
      <c r="Q41" s="42" t="s">
        <v>17</v>
      </c>
      <c r="R41" s="42" t="s">
        <v>18</v>
      </c>
      <c r="S41" s="42" t="s">
        <v>19</v>
      </c>
      <c r="T41" s="42" t="s">
        <v>20</v>
      </c>
      <c r="U41" s="3"/>
    </row>
    <row r="42" spans="2:21" ht="23" thickBot="1" x14ac:dyDescent="0.6">
      <c r="B42" s="177"/>
      <c r="C42" s="173"/>
      <c r="D42" s="174"/>
      <c r="E42" s="175"/>
      <c r="F42" s="173"/>
      <c r="G42" s="174"/>
      <c r="H42" s="174"/>
      <c r="I42" s="174"/>
      <c r="J42" s="175"/>
      <c r="K42" s="177"/>
      <c r="L42" s="177"/>
      <c r="M42" s="65">
        <f>M30+M34+M38</f>
        <v>685</v>
      </c>
      <c r="N42" s="65">
        <f t="shared" si="0"/>
        <v>685</v>
      </c>
      <c r="O42" s="65">
        <f t="shared" si="0"/>
        <v>685</v>
      </c>
      <c r="P42" s="65">
        <f t="shared" si="0"/>
        <v>685</v>
      </c>
      <c r="Q42" s="65">
        <f t="shared" si="0"/>
        <v>490</v>
      </c>
      <c r="R42" s="65">
        <f t="shared" si="0"/>
        <v>0</v>
      </c>
      <c r="S42" s="66">
        <f>SUM(M42:R42)</f>
        <v>3230</v>
      </c>
      <c r="T42" s="66">
        <f>S40+S42</f>
        <v>7000</v>
      </c>
      <c r="U42" s="3"/>
    </row>
    <row r="43" spans="2:21" ht="21.65" customHeight="1" x14ac:dyDescent="0.55000000000000004">
      <c r="B43" s="176" t="s">
        <v>120</v>
      </c>
      <c r="C43" s="172" t="s">
        <v>121</v>
      </c>
      <c r="D43" s="170"/>
      <c r="E43" s="171"/>
      <c r="F43" s="169" t="s">
        <v>122</v>
      </c>
      <c r="G43" s="170"/>
      <c r="H43" s="170"/>
      <c r="I43" s="170"/>
      <c r="J43" s="171"/>
      <c r="K43" s="176" t="s">
        <v>21</v>
      </c>
      <c r="L43" s="176" t="s">
        <v>22</v>
      </c>
      <c r="M43" s="52" t="s">
        <v>5</v>
      </c>
      <c r="N43" s="52" t="s">
        <v>6</v>
      </c>
      <c r="O43" s="52" t="s">
        <v>7</v>
      </c>
      <c r="P43" s="52" t="s">
        <v>8</v>
      </c>
      <c r="Q43" s="52" t="s">
        <v>9</v>
      </c>
      <c r="R43" s="52" t="s">
        <v>10</v>
      </c>
      <c r="S43" s="52" t="s">
        <v>11</v>
      </c>
      <c r="T43" s="32"/>
      <c r="U43" s="3"/>
    </row>
    <row r="44" spans="2:21" ht="22.5" x14ac:dyDescent="0.55000000000000004">
      <c r="B44" s="176"/>
      <c r="C44" s="172"/>
      <c r="D44" s="170"/>
      <c r="E44" s="171"/>
      <c r="F44" s="172"/>
      <c r="G44" s="170"/>
      <c r="H44" s="170"/>
      <c r="I44" s="170"/>
      <c r="J44" s="171"/>
      <c r="K44" s="176"/>
      <c r="L44" s="176"/>
      <c r="M44" s="55">
        <f>M24-M40</f>
        <v>145</v>
      </c>
      <c r="N44" s="55">
        <f t="shared" ref="N44:R46" si="1">N24-N40</f>
        <v>295</v>
      </c>
      <c r="O44" s="55">
        <f t="shared" si="1"/>
        <v>295</v>
      </c>
      <c r="P44" s="55">
        <f t="shared" si="1"/>
        <v>295</v>
      </c>
      <c r="Q44" s="55">
        <f t="shared" si="1"/>
        <v>295</v>
      </c>
      <c r="R44" s="55">
        <f t="shared" si="1"/>
        <v>295</v>
      </c>
      <c r="S44" s="53">
        <f>SUM(M44:R44)</f>
        <v>1620</v>
      </c>
      <c r="T44" s="32"/>
      <c r="U44" s="3"/>
    </row>
    <row r="45" spans="2:21" ht="22.5" x14ac:dyDescent="0.55000000000000004">
      <c r="B45" s="176"/>
      <c r="C45" s="172"/>
      <c r="D45" s="170"/>
      <c r="E45" s="171"/>
      <c r="F45" s="172"/>
      <c r="G45" s="170"/>
      <c r="H45" s="170"/>
      <c r="I45" s="170"/>
      <c r="J45" s="171"/>
      <c r="K45" s="176"/>
      <c r="L45" s="176"/>
      <c r="M45" s="42" t="s">
        <v>13</v>
      </c>
      <c r="N45" s="42" t="s">
        <v>14</v>
      </c>
      <c r="O45" s="42" t="s">
        <v>15</v>
      </c>
      <c r="P45" s="42" t="s">
        <v>16</v>
      </c>
      <c r="Q45" s="42" t="s">
        <v>17</v>
      </c>
      <c r="R45" s="42" t="s">
        <v>18</v>
      </c>
      <c r="S45" s="42" t="s">
        <v>19</v>
      </c>
      <c r="T45" s="42" t="s">
        <v>20</v>
      </c>
      <c r="U45" s="3"/>
    </row>
    <row r="46" spans="2:21" ht="23" thickBot="1" x14ac:dyDescent="0.6">
      <c r="B46" s="177"/>
      <c r="C46" s="173"/>
      <c r="D46" s="174"/>
      <c r="E46" s="175"/>
      <c r="F46" s="173"/>
      <c r="G46" s="174"/>
      <c r="H46" s="174"/>
      <c r="I46" s="174"/>
      <c r="J46" s="175"/>
      <c r="K46" s="177"/>
      <c r="L46" s="177"/>
      <c r="M46" s="65">
        <f>M26-M42</f>
        <v>295</v>
      </c>
      <c r="N46" s="65">
        <f t="shared" si="1"/>
        <v>295</v>
      </c>
      <c r="O46" s="65">
        <f t="shared" si="1"/>
        <v>295</v>
      </c>
      <c r="P46" s="65">
        <f t="shared" si="1"/>
        <v>295</v>
      </c>
      <c r="Q46" s="65">
        <f t="shared" si="1"/>
        <v>200</v>
      </c>
      <c r="R46" s="65">
        <f t="shared" si="1"/>
        <v>0</v>
      </c>
      <c r="S46" s="66">
        <f>SUM(M46:R46)</f>
        <v>1380</v>
      </c>
      <c r="T46" s="66">
        <f>S44+S46</f>
        <v>3000</v>
      </c>
      <c r="U46" s="3"/>
    </row>
    <row r="47" spans="2:21" ht="21.65" customHeight="1" x14ac:dyDescent="0.55000000000000004">
      <c r="B47" s="178" t="s">
        <v>125</v>
      </c>
      <c r="C47" s="199" t="s">
        <v>123</v>
      </c>
      <c r="D47" s="200"/>
      <c r="E47" s="201"/>
      <c r="F47" s="202" t="s">
        <v>124</v>
      </c>
      <c r="G47" s="200"/>
      <c r="H47" s="200"/>
      <c r="I47" s="200"/>
      <c r="J47" s="201"/>
      <c r="K47" s="178" t="s">
        <v>110</v>
      </c>
      <c r="L47" s="178" t="s">
        <v>55</v>
      </c>
      <c r="M47" s="59" t="s">
        <v>5</v>
      </c>
      <c r="N47" s="59" t="s">
        <v>6</v>
      </c>
      <c r="O47" s="59" t="s">
        <v>7</v>
      </c>
      <c r="P47" s="59" t="s">
        <v>8</v>
      </c>
      <c r="Q47" s="59" t="s">
        <v>9</v>
      </c>
      <c r="R47" s="59" t="s">
        <v>10</v>
      </c>
      <c r="S47" s="59" t="s">
        <v>11</v>
      </c>
      <c r="T47" s="60"/>
      <c r="U47" s="3"/>
    </row>
    <row r="48" spans="2:21" ht="22.5" x14ac:dyDescent="0.55000000000000004">
      <c r="B48" s="176"/>
      <c r="C48" s="172"/>
      <c r="D48" s="170"/>
      <c r="E48" s="171"/>
      <c r="F48" s="172"/>
      <c r="G48" s="170"/>
      <c r="H48" s="170"/>
      <c r="I48" s="170"/>
      <c r="J48" s="171"/>
      <c r="K48" s="176"/>
      <c r="L48" s="176"/>
      <c r="M48" s="56">
        <f>IF(OR(M24=0,M24=""),"",ROUND(M44/M24*100,2))</f>
        <v>29.59</v>
      </c>
      <c r="N48" s="56">
        <f t="shared" ref="N48:T50" si="2">IF(OR(N24=0,N24=""),"",ROUND(N44/N24*100,2))</f>
        <v>30.1</v>
      </c>
      <c r="O48" s="56">
        <f t="shared" si="2"/>
        <v>30.1</v>
      </c>
      <c r="P48" s="56">
        <f t="shared" si="2"/>
        <v>30.1</v>
      </c>
      <c r="Q48" s="56">
        <f t="shared" si="2"/>
        <v>30.1</v>
      </c>
      <c r="R48" s="56">
        <f t="shared" si="2"/>
        <v>30.1</v>
      </c>
      <c r="S48" s="56">
        <f t="shared" si="2"/>
        <v>30.06</v>
      </c>
      <c r="T48" s="32"/>
      <c r="U48" s="3"/>
    </row>
    <row r="49" spans="2:21" ht="22.5" x14ac:dyDescent="0.55000000000000004">
      <c r="B49" s="176"/>
      <c r="C49" s="172"/>
      <c r="D49" s="170"/>
      <c r="E49" s="171"/>
      <c r="F49" s="172"/>
      <c r="G49" s="170"/>
      <c r="H49" s="170"/>
      <c r="I49" s="170"/>
      <c r="J49" s="171"/>
      <c r="K49" s="176"/>
      <c r="L49" s="176"/>
      <c r="M49" s="42" t="s">
        <v>13</v>
      </c>
      <c r="N49" s="42" t="s">
        <v>14</v>
      </c>
      <c r="O49" s="42" t="s">
        <v>15</v>
      </c>
      <c r="P49" s="42" t="s">
        <v>16</v>
      </c>
      <c r="Q49" s="42" t="s">
        <v>17</v>
      </c>
      <c r="R49" s="42" t="s">
        <v>18</v>
      </c>
      <c r="S49" s="42" t="s">
        <v>19</v>
      </c>
      <c r="T49" s="42" t="s">
        <v>20</v>
      </c>
      <c r="U49" s="3"/>
    </row>
    <row r="50" spans="2:21" ht="22.5" x14ac:dyDescent="0.55000000000000004">
      <c r="B50" s="203"/>
      <c r="C50" s="204"/>
      <c r="D50" s="205"/>
      <c r="E50" s="206"/>
      <c r="F50" s="204"/>
      <c r="G50" s="205"/>
      <c r="H50" s="205"/>
      <c r="I50" s="205"/>
      <c r="J50" s="206"/>
      <c r="K50" s="203"/>
      <c r="L50" s="203"/>
      <c r="M50" s="56">
        <f>IF(OR(M26=0,M26=""),"",ROUND(M46/M26*100,2))</f>
        <v>30.1</v>
      </c>
      <c r="N50" s="56">
        <f t="shared" si="2"/>
        <v>30.1</v>
      </c>
      <c r="O50" s="56">
        <f t="shared" si="2"/>
        <v>30.1</v>
      </c>
      <c r="P50" s="56">
        <f t="shared" si="2"/>
        <v>30.1</v>
      </c>
      <c r="Q50" s="56">
        <f t="shared" si="2"/>
        <v>28.99</v>
      </c>
      <c r="R50" s="56" t="str">
        <f t="shared" si="2"/>
        <v/>
      </c>
      <c r="S50" s="56">
        <f t="shared" si="2"/>
        <v>29.93</v>
      </c>
      <c r="T50" s="56">
        <f t="shared" si="2"/>
        <v>30</v>
      </c>
      <c r="U50" s="3"/>
    </row>
    <row r="52" spans="2:21" ht="25.5" x14ac:dyDescent="0.55000000000000004">
      <c r="B52" s="213" t="s">
        <v>111</v>
      </c>
      <c r="C52" s="213"/>
      <c r="D52" s="213"/>
      <c r="E52" s="213"/>
      <c r="F52" s="213"/>
      <c r="G52" s="213"/>
    </row>
    <row r="53" spans="2:21" ht="18" thickBot="1" x14ac:dyDescent="0.6"/>
    <row r="54" spans="2:21" ht="60.65" customHeight="1" thickBot="1" x14ac:dyDescent="0.6">
      <c r="B54" s="54">
        <v>1</v>
      </c>
      <c r="C54" s="207" t="s">
        <v>126</v>
      </c>
      <c r="D54" s="208"/>
      <c r="E54" s="208"/>
      <c r="F54" s="208"/>
      <c r="G54" s="208"/>
      <c r="H54" s="208"/>
      <c r="I54" s="208"/>
      <c r="J54" s="208"/>
      <c r="K54" s="208"/>
      <c r="L54" s="208"/>
      <c r="M54" s="208"/>
      <c r="N54" s="208"/>
      <c r="O54" s="208"/>
      <c r="P54" s="208"/>
      <c r="Q54" s="208"/>
      <c r="R54" s="208"/>
      <c r="S54" s="208"/>
      <c r="T54" s="209"/>
    </row>
    <row r="55" spans="2:21" ht="56.4" customHeight="1" thickBot="1" x14ac:dyDescent="0.6">
      <c r="B55" s="54">
        <v>2</v>
      </c>
      <c r="C55" s="207" t="s">
        <v>127</v>
      </c>
      <c r="D55" s="208"/>
      <c r="E55" s="208"/>
      <c r="F55" s="208"/>
      <c r="G55" s="208"/>
      <c r="H55" s="208"/>
      <c r="I55" s="208"/>
      <c r="J55" s="208"/>
      <c r="K55" s="208"/>
      <c r="L55" s="208"/>
      <c r="M55" s="208"/>
      <c r="N55" s="208"/>
      <c r="O55" s="208"/>
      <c r="P55" s="208"/>
      <c r="Q55" s="208"/>
      <c r="R55" s="208"/>
      <c r="S55" s="208"/>
      <c r="T55" s="209"/>
    </row>
  </sheetData>
  <mergeCells count="57">
    <mergeCell ref="B9:T9"/>
    <mergeCell ref="B11:T11"/>
    <mergeCell ref="B19:C19"/>
    <mergeCell ref="B2:I2"/>
    <mergeCell ref="J2:L2"/>
    <mergeCell ref="B4:T4"/>
    <mergeCell ref="B5:T5"/>
    <mergeCell ref="C7:E7"/>
    <mergeCell ref="G7:I7"/>
    <mergeCell ref="D15:F15"/>
    <mergeCell ref="D16:F16"/>
    <mergeCell ref="D17:F17"/>
    <mergeCell ref="R20:S20"/>
    <mergeCell ref="B22:T22"/>
    <mergeCell ref="C23:E23"/>
    <mergeCell ref="F23:J23"/>
    <mergeCell ref="B24:B26"/>
    <mergeCell ref="C24:E26"/>
    <mergeCell ref="F24:J26"/>
    <mergeCell ref="K24:K26"/>
    <mergeCell ref="L24:L26"/>
    <mergeCell ref="B20:C20"/>
    <mergeCell ref="B31:B34"/>
    <mergeCell ref="C31:E34"/>
    <mergeCell ref="F31:J34"/>
    <mergeCell ref="K31:K34"/>
    <mergeCell ref="L31:L34"/>
    <mergeCell ref="B27:B30"/>
    <mergeCell ref="C27:E30"/>
    <mergeCell ref="F27:J30"/>
    <mergeCell ref="K27:K30"/>
    <mergeCell ref="L27:L30"/>
    <mergeCell ref="C35:E38"/>
    <mergeCell ref="F35:J38"/>
    <mergeCell ref="K35:K38"/>
    <mergeCell ref="L35:L38"/>
    <mergeCell ref="B39:B42"/>
    <mergeCell ref="C39:E42"/>
    <mergeCell ref="F39:J42"/>
    <mergeCell ref="K39:K42"/>
    <mergeCell ref="L39:L42"/>
    <mergeCell ref="C54:T54"/>
    <mergeCell ref="C55:T55"/>
    <mergeCell ref="D20:K20"/>
    <mergeCell ref="L20:Q20"/>
    <mergeCell ref="B52:G52"/>
    <mergeCell ref="B43:B46"/>
    <mergeCell ref="C43:E46"/>
    <mergeCell ref="F43:J46"/>
    <mergeCell ref="K43:K46"/>
    <mergeCell ref="L43:L46"/>
    <mergeCell ref="B47:B50"/>
    <mergeCell ref="C47:E50"/>
    <mergeCell ref="F47:J50"/>
    <mergeCell ref="K47:K50"/>
    <mergeCell ref="L47:L50"/>
    <mergeCell ref="B35:B38"/>
  </mergeCells>
  <phoneticPr fontId="1"/>
  <printOptions horizontalCentered="1"/>
  <pageMargins left="0" right="0" top="0.74803149606299213" bottom="0.74803149606299213" header="0.31496062992125984" footer="0.31496062992125984"/>
  <pageSetup paperSize="8" scale="65"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tint="0.59999389629810485"/>
  </sheetPr>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79998168889431442"/>
  </sheetPr>
  <dimension ref="A1:V102"/>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8.83203125" style="1" customWidth="1"/>
    <col min="6" max="6" width="3.08203125" style="1" customWidth="1"/>
    <col min="7" max="7" width="3.6640625" style="1" customWidth="1"/>
    <col min="8" max="8" width="4.83203125" style="1" customWidth="1"/>
    <col min="9" max="9" width="7.08203125" style="1" customWidth="1"/>
    <col min="10" max="10" width="2.33203125" style="1" customWidth="1"/>
    <col min="11" max="11" width="34.9140625" style="1" customWidth="1"/>
    <col min="12" max="12" width="4.5" style="1" customWidth="1"/>
    <col min="13" max="13" width="3.58203125" style="1" customWidth="1"/>
    <col min="14" max="21" width="12.4140625" style="1" customWidth="1"/>
    <col min="22" max="22" width="11.1640625" style="1" customWidth="1"/>
    <col min="23" max="16384" width="8.6640625" style="1"/>
  </cols>
  <sheetData>
    <row r="1" spans="2:21" ht="25.5" x14ac:dyDescent="0.85">
      <c r="B1" s="4" t="s">
        <v>26</v>
      </c>
      <c r="C1" s="4"/>
      <c r="D1" s="4"/>
      <c r="E1" s="4"/>
      <c r="F1" s="4"/>
      <c r="G1" s="4"/>
      <c r="H1" s="4"/>
      <c r="I1" s="4"/>
      <c r="J1" s="4"/>
      <c r="K1" s="4"/>
      <c r="L1" s="5"/>
      <c r="M1" s="5"/>
      <c r="N1" s="5"/>
      <c r="O1" s="5"/>
      <c r="P1" s="5"/>
      <c r="Q1" s="5"/>
      <c r="R1" s="5"/>
      <c r="S1" s="5"/>
      <c r="T1" s="33"/>
      <c r="U1" s="33"/>
    </row>
    <row r="2" spans="2:21" ht="38" x14ac:dyDescent="1.25">
      <c r="B2" s="161" t="s">
        <v>27</v>
      </c>
      <c r="C2" s="161"/>
      <c r="D2" s="161"/>
      <c r="E2" s="161"/>
      <c r="F2" s="161"/>
      <c r="G2" s="161"/>
      <c r="H2" s="161"/>
      <c r="I2" s="161"/>
      <c r="J2" s="215" t="str">
        <f>A①_システム開発本部_入力!J2</f>
        <v xml:space="preserve">第6-4問 </v>
      </c>
      <c r="K2" s="215"/>
      <c r="L2" s="215"/>
      <c r="M2" s="215"/>
      <c r="N2" s="39" t="s">
        <v>65</v>
      </c>
      <c r="O2" s="39"/>
      <c r="P2" s="39"/>
      <c r="Q2" s="39"/>
      <c r="R2" s="39"/>
      <c r="S2" s="39"/>
      <c r="T2" s="39"/>
      <c r="U2" s="6"/>
    </row>
    <row r="3" spans="2:21" ht="31.5" x14ac:dyDescent="1.05">
      <c r="B3" s="7"/>
      <c r="C3" s="29" t="s">
        <v>129</v>
      </c>
      <c r="D3" s="7"/>
      <c r="E3" s="7"/>
      <c r="F3" s="7"/>
      <c r="G3" s="7"/>
      <c r="H3" s="7"/>
      <c r="I3" s="29" t="s">
        <v>46</v>
      </c>
      <c r="J3" s="29"/>
      <c r="K3" s="40"/>
      <c r="L3" s="8"/>
      <c r="M3" s="40" t="s">
        <v>47</v>
      </c>
      <c r="N3" s="8"/>
      <c r="O3" s="8"/>
      <c r="P3" s="8"/>
      <c r="Q3" s="8"/>
      <c r="R3" s="8"/>
      <c r="S3" s="8"/>
      <c r="T3" s="8"/>
      <c r="U3" s="9"/>
    </row>
    <row r="4" spans="2:21" ht="22.5" x14ac:dyDescent="0.55000000000000004">
      <c r="B4" s="163" t="s">
        <v>0</v>
      </c>
      <c r="C4" s="164"/>
      <c r="D4" s="164"/>
      <c r="E4" s="164"/>
      <c r="F4" s="164"/>
      <c r="G4" s="164"/>
      <c r="H4" s="164"/>
      <c r="I4" s="164"/>
      <c r="J4" s="164"/>
      <c r="K4" s="164"/>
      <c r="L4" s="164"/>
      <c r="M4" s="164"/>
      <c r="N4" s="164"/>
      <c r="O4" s="164"/>
      <c r="P4" s="164"/>
      <c r="Q4" s="164"/>
      <c r="R4" s="164"/>
      <c r="S4" s="164"/>
      <c r="T4" s="164"/>
      <c r="U4" s="165"/>
    </row>
    <row r="5" spans="2:21" ht="67.75" customHeight="1" x14ac:dyDescent="0.55000000000000004">
      <c r="B5" s="166" t="s">
        <v>63</v>
      </c>
      <c r="C5" s="167"/>
      <c r="D5" s="167"/>
      <c r="E5" s="167"/>
      <c r="F5" s="167"/>
      <c r="G5" s="167"/>
      <c r="H5" s="167"/>
      <c r="I5" s="167"/>
      <c r="J5" s="167"/>
      <c r="K5" s="167"/>
      <c r="L5" s="167"/>
      <c r="M5" s="167"/>
      <c r="N5" s="167"/>
      <c r="O5" s="167"/>
      <c r="P5" s="167"/>
      <c r="Q5" s="167"/>
      <c r="R5" s="167"/>
      <c r="S5" s="167"/>
      <c r="T5" s="167"/>
      <c r="U5" s="168"/>
    </row>
    <row r="6" spans="2:21" ht="6" customHeight="1" x14ac:dyDescent="0.55000000000000004"/>
    <row r="7" spans="2:21" ht="28.5" x14ac:dyDescent="0.95">
      <c r="B7" s="11">
        <v>2</v>
      </c>
      <c r="C7" s="157" t="s">
        <v>207</v>
      </c>
      <c r="D7" s="158"/>
      <c r="E7" s="159"/>
      <c r="F7" s="10">
        <v>1</v>
      </c>
      <c r="G7" s="160" t="s">
        <v>24</v>
      </c>
      <c r="H7" s="160"/>
      <c r="I7" s="160"/>
      <c r="J7" s="30"/>
      <c r="K7" s="30"/>
      <c r="L7" s="30"/>
      <c r="M7" s="30"/>
      <c r="N7" s="30"/>
      <c r="O7" s="30"/>
      <c r="P7" s="30"/>
      <c r="Q7" s="30"/>
      <c r="R7" s="30"/>
      <c r="S7" s="30"/>
      <c r="T7" s="30"/>
      <c r="U7" s="31"/>
    </row>
    <row r="8" spans="2:21" ht="7.25" customHeight="1" x14ac:dyDescent="0.55000000000000004">
      <c r="B8" s="13"/>
      <c r="C8" s="14"/>
      <c r="D8" s="14"/>
      <c r="E8" s="14"/>
      <c r="F8" s="14"/>
      <c r="G8" s="14"/>
      <c r="H8" s="14"/>
      <c r="I8" s="14"/>
      <c r="J8" s="14"/>
      <c r="K8" s="14"/>
      <c r="L8" s="14"/>
      <c r="M8" s="14"/>
      <c r="N8" s="14"/>
      <c r="O8" s="14"/>
      <c r="P8" s="14"/>
      <c r="Q8" s="14"/>
      <c r="R8" s="14"/>
      <c r="S8" s="14"/>
      <c r="T8" s="14"/>
      <c r="U8" s="15"/>
    </row>
    <row r="9" spans="2:21" ht="44.4" customHeight="1" x14ac:dyDescent="0.55000000000000004">
      <c r="B9" s="166" t="s">
        <v>79</v>
      </c>
      <c r="C9" s="167"/>
      <c r="D9" s="167"/>
      <c r="E9" s="167"/>
      <c r="F9" s="167"/>
      <c r="G9" s="167"/>
      <c r="H9" s="167"/>
      <c r="I9" s="167"/>
      <c r="J9" s="167"/>
      <c r="K9" s="167"/>
      <c r="L9" s="167"/>
      <c r="M9" s="167"/>
      <c r="N9" s="167"/>
      <c r="O9" s="167"/>
      <c r="P9" s="167"/>
      <c r="Q9" s="167"/>
      <c r="R9" s="167"/>
      <c r="S9" s="167"/>
      <c r="T9" s="167"/>
      <c r="U9" s="168"/>
    </row>
    <row r="10" spans="2:21" x14ac:dyDescent="0.55000000000000004">
      <c r="B10" s="13"/>
      <c r="C10" s="14"/>
      <c r="D10" s="14"/>
      <c r="E10" s="14"/>
      <c r="F10" s="14"/>
      <c r="G10" s="14"/>
      <c r="H10" s="14"/>
      <c r="I10" s="14"/>
      <c r="J10" s="14"/>
      <c r="K10" s="14"/>
      <c r="L10" s="14"/>
      <c r="M10" s="14"/>
      <c r="N10" s="14"/>
      <c r="O10" s="14"/>
      <c r="P10" s="14"/>
      <c r="Q10" s="14"/>
      <c r="R10" s="14"/>
      <c r="S10" s="14"/>
      <c r="T10" s="14"/>
      <c r="U10" s="15"/>
    </row>
    <row r="11" spans="2:21" ht="41.4" customHeight="1" x14ac:dyDescent="0.55000000000000004">
      <c r="B11" s="166" t="s">
        <v>209</v>
      </c>
      <c r="C11" s="167"/>
      <c r="D11" s="167"/>
      <c r="E11" s="167"/>
      <c r="F11" s="167"/>
      <c r="G11" s="167"/>
      <c r="H11" s="167"/>
      <c r="I11" s="167"/>
      <c r="J11" s="167"/>
      <c r="K11" s="167"/>
      <c r="L11" s="167"/>
      <c r="M11" s="167"/>
      <c r="N11" s="167"/>
      <c r="O11" s="167"/>
      <c r="P11" s="167"/>
      <c r="Q11" s="167"/>
      <c r="R11" s="167"/>
      <c r="S11" s="167"/>
      <c r="T11" s="167"/>
      <c r="U11" s="168"/>
    </row>
    <row r="12" spans="2:21" ht="19.75" customHeight="1" x14ac:dyDescent="0.55000000000000004">
      <c r="B12" s="43"/>
      <c r="C12" s="44"/>
      <c r="D12" s="44"/>
      <c r="E12" s="44"/>
      <c r="F12" s="44"/>
      <c r="G12" s="44"/>
      <c r="H12" s="44"/>
      <c r="I12" s="44"/>
      <c r="J12" s="44"/>
      <c r="K12" s="44"/>
      <c r="L12" s="44"/>
      <c r="M12" s="44"/>
      <c r="N12" s="44"/>
      <c r="O12" s="44"/>
      <c r="P12" s="44"/>
      <c r="Q12" s="44"/>
      <c r="R12" s="44"/>
      <c r="S12" s="44"/>
      <c r="T12" s="44"/>
      <c r="U12" s="45"/>
    </row>
    <row r="13" spans="2:21" ht="19.75" customHeight="1" thickBot="1" x14ac:dyDescent="0.6">
      <c r="B13" s="43"/>
      <c r="C13" s="44" t="s">
        <v>49</v>
      </c>
      <c r="D13" s="44"/>
      <c r="E13" s="44"/>
      <c r="F13" s="44"/>
      <c r="G13" s="44"/>
      <c r="H13" s="44"/>
      <c r="I13" s="44"/>
      <c r="J13" s="44"/>
      <c r="K13" s="44"/>
      <c r="L13" s="44"/>
      <c r="M13" s="44"/>
      <c r="N13" s="44"/>
      <c r="O13" s="44"/>
      <c r="P13" s="44"/>
      <c r="Q13" s="44"/>
      <c r="R13" s="44"/>
      <c r="S13" s="44"/>
      <c r="T13" s="44"/>
      <c r="U13" s="45"/>
    </row>
    <row r="14" spans="2:21" ht="19.75" customHeight="1" thickBot="1" x14ac:dyDescent="0.6">
      <c r="B14" s="43"/>
      <c r="C14" s="41" t="s">
        <v>48</v>
      </c>
      <c r="D14" s="44"/>
      <c r="E14" s="44"/>
      <c r="F14" s="44"/>
      <c r="G14" s="44"/>
      <c r="H14" s="44"/>
      <c r="I14" s="44"/>
      <c r="J14" s="44"/>
      <c r="K14" s="44"/>
      <c r="L14" s="44"/>
      <c r="M14" s="44"/>
      <c r="N14" s="44"/>
      <c r="O14" s="44"/>
      <c r="P14" s="44"/>
      <c r="Q14" s="44"/>
      <c r="R14" s="44"/>
      <c r="S14" s="44"/>
      <c r="T14" s="44"/>
      <c r="U14" s="45"/>
    </row>
    <row r="15" spans="2:21" ht="19.75" customHeight="1" x14ac:dyDescent="0.55000000000000004">
      <c r="B15" s="43"/>
      <c r="C15" s="44"/>
      <c r="D15" s="221" t="s">
        <v>66</v>
      </c>
      <c r="E15" s="221"/>
      <c r="F15" s="221"/>
      <c r="G15" s="221"/>
      <c r="H15" s="221"/>
      <c r="I15" s="221"/>
      <c r="J15" s="44" t="s">
        <v>53</v>
      </c>
      <c r="K15" s="44"/>
      <c r="L15" s="44"/>
      <c r="M15" s="44"/>
      <c r="N15" s="44"/>
      <c r="O15" s="44"/>
      <c r="P15" s="44"/>
      <c r="Q15" s="44"/>
      <c r="R15" s="44"/>
      <c r="S15" s="44"/>
      <c r="T15" s="44"/>
      <c r="U15" s="45"/>
    </row>
    <row r="16" spans="2:21" ht="19.75" customHeight="1" x14ac:dyDescent="0.55000000000000004">
      <c r="B16" s="43"/>
      <c r="C16" s="44"/>
      <c r="D16" s="222" t="s">
        <v>67</v>
      </c>
      <c r="E16" s="222"/>
      <c r="F16" s="222"/>
      <c r="G16" s="222"/>
      <c r="H16" s="222"/>
      <c r="I16" s="222"/>
      <c r="J16" s="44"/>
      <c r="K16" s="44"/>
      <c r="L16" s="44"/>
      <c r="M16" s="44"/>
      <c r="N16" s="44"/>
      <c r="O16" s="44"/>
      <c r="P16" s="44"/>
      <c r="Q16" s="44"/>
      <c r="R16" s="44"/>
      <c r="S16" s="44"/>
      <c r="T16" s="44"/>
      <c r="U16" s="45"/>
    </row>
    <row r="17" spans="2:21" ht="19.75" customHeight="1" x14ac:dyDescent="0.55000000000000004">
      <c r="B17" s="43"/>
      <c r="C17" s="44"/>
      <c r="D17" s="44"/>
      <c r="E17" s="44"/>
      <c r="F17" s="44"/>
      <c r="I17" s="44"/>
      <c r="J17" s="44"/>
      <c r="K17" s="44"/>
      <c r="L17" s="44"/>
      <c r="M17" s="44"/>
      <c r="N17" s="44"/>
      <c r="O17" s="44"/>
      <c r="P17" s="44"/>
      <c r="Q17" s="44"/>
      <c r="R17" s="44"/>
      <c r="S17" s="44"/>
      <c r="T17" s="44"/>
      <c r="U17" s="45"/>
    </row>
    <row r="18" spans="2:21" ht="19.75" customHeight="1" thickBot="1" x14ac:dyDescent="0.6">
      <c r="B18" s="216" t="s">
        <v>206</v>
      </c>
      <c r="C18" s="217"/>
      <c r="D18" s="217"/>
      <c r="E18" s="217"/>
      <c r="F18" s="217"/>
      <c r="G18" s="44"/>
      <c r="H18" s="44"/>
      <c r="I18" s="44"/>
      <c r="J18" s="44"/>
      <c r="K18" s="44"/>
      <c r="L18" s="44"/>
      <c r="M18" s="44"/>
      <c r="N18" s="44"/>
      <c r="O18" s="44"/>
      <c r="P18" s="44"/>
      <c r="Q18" s="44"/>
      <c r="R18" s="44"/>
      <c r="S18" s="44"/>
      <c r="T18" s="44"/>
      <c r="U18" s="45"/>
    </row>
    <row r="19" spans="2:21" ht="19.75" customHeight="1" thickBot="1" x14ac:dyDescent="0.6">
      <c r="B19" s="149" t="s">
        <v>100</v>
      </c>
      <c r="C19" s="156"/>
      <c r="D19" s="156"/>
      <c r="E19" s="156"/>
      <c r="F19" s="156"/>
      <c r="G19" s="150"/>
      <c r="H19" s="153" t="s">
        <v>203</v>
      </c>
      <c r="I19" s="155"/>
      <c r="J19" s="155"/>
      <c r="K19" s="155"/>
      <c r="L19" s="154"/>
      <c r="M19" s="153" t="s">
        <v>204</v>
      </c>
      <c r="N19" s="155"/>
      <c r="O19" s="155"/>
      <c r="P19" s="154"/>
      <c r="Q19" s="153" t="s">
        <v>205</v>
      </c>
      <c r="R19" s="155"/>
      <c r="S19" s="155"/>
      <c r="T19" s="154"/>
      <c r="U19" s="45"/>
    </row>
    <row r="20" spans="2:21" ht="19.75" customHeight="1" thickBot="1" x14ac:dyDescent="0.6">
      <c r="B20" s="43"/>
      <c r="C20" s="44"/>
      <c r="D20" s="44"/>
      <c r="E20" s="44"/>
      <c r="F20" s="44"/>
      <c r="G20" s="44"/>
      <c r="H20" s="44"/>
      <c r="I20" s="44"/>
      <c r="J20" s="44"/>
      <c r="K20" s="44"/>
      <c r="L20" s="44"/>
      <c r="M20" s="44"/>
      <c r="N20" s="44"/>
      <c r="O20" s="44"/>
      <c r="P20" s="44"/>
      <c r="Q20" s="44"/>
      <c r="R20" s="44"/>
      <c r="S20" s="44"/>
      <c r="T20" s="44"/>
      <c r="U20" s="45"/>
    </row>
    <row r="21" spans="2:21" ht="29" thickBot="1" x14ac:dyDescent="0.6">
      <c r="B21" s="193" t="s">
        <v>68</v>
      </c>
      <c r="C21" s="194"/>
      <c r="D21" s="194"/>
      <c r="E21" s="194"/>
      <c r="F21" s="194"/>
      <c r="G21" s="194"/>
      <c r="H21" s="194"/>
      <c r="I21" s="194"/>
      <c r="J21" s="194"/>
      <c r="K21" s="194"/>
      <c r="L21" s="194"/>
      <c r="M21" s="219"/>
      <c r="N21" s="219"/>
      <c r="O21" s="219"/>
      <c r="P21" s="219"/>
      <c r="Q21" s="219"/>
      <c r="R21" s="219"/>
      <c r="S21" s="219"/>
      <c r="T21" s="219"/>
      <c r="U21" s="220"/>
    </row>
    <row r="22" spans="2:21" ht="28.5" x14ac:dyDescent="0.55000000000000004">
      <c r="B22" s="37" t="s">
        <v>1</v>
      </c>
      <c r="C22" s="196" t="s">
        <v>2</v>
      </c>
      <c r="D22" s="197"/>
      <c r="E22" s="198"/>
      <c r="F22" s="196" t="s">
        <v>12</v>
      </c>
      <c r="G22" s="197"/>
      <c r="H22" s="197"/>
      <c r="I22" s="197"/>
      <c r="J22" s="198"/>
      <c r="K22" s="74" t="s">
        <v>130</v>
      </c>
      <c r="L22" s="34" t="s">
        <v>3</v>
      </c>
      <c r="M22" s="34" t="s">
        <v>4</v>
      </c>
      <c r="N22" s="218" t="s">
        <v>208</v>
      </c>
      <c r="O22" s="218"/>
      <c r="P22" s="218"/>
      <c r="Q22" s="218"/>
      <c r="R22" s="218"/>
      <c r="S22" s="218"/>
      <c r="T22" s="218"/>
      <c r="U22" s="218"/>
    </row>
    <row r="23" spans="2:21" ht="22.5" x14ac:dyDescent="0.55000000000000004">
      <c r="N23" s="42" t="s">
        <v>5</v>
      </c>
      <c r="O23" s="42" t="s">
        <v>6</v>
      </c>
      <c r="P23" s="42" t="s">
        <v>7</v>
      </c>
      <c r="Q23" s="42" t="s">
        <v>8</v>
      </c>
      <c r="R23" s="42" t="s">
        <v>9</v>
      </c>
      <c r="S23" s="42" t="s">
        <v>10</v>
      </c>
      <c r="T23" s="42" t="s">
        <v>11</v>
      </c>
      <c r="U23" s="36"/>
    </row>
    <row r="24" spans="2:21" ht="22.5" x14ac:dyDescent="0.55000000000000004">
      <c r="B24" s="188" t="s">
        <v>23</v>
      </c>
      <c r="C24" s="189" t="s">
        <v>69</v>
      </c>
      <c r="D24" s="190"/>
      <c r="E24" s="191"/>
      <c r="F24" s="192" t="s">
        <v>74</v>
      </c>
      <c r="G24" s="190"/>
      <c r="H24" s="190"/>
      <c r="I24" s="190"/>
      <c r="J24" s="191"/>
      <c r="K24" s="72"/>
      <c r="L24" s="188" t="s">
        <v>21</v>
      </c>
      <c r="M24" s="188" t="s">
        <v>22</v>
      </c>
      <c r="N24" s="46">
        <v>0</v>
      </c>
      <c r="O24" s="47">
        <f>N36</f>
        <v>10000</v>
      </c>
      <c r="P24" s="47">
        <f t="shared" ref="P24:S26" si="0">O36</f>
        <v>10000</v>
      </c>
      <c r="Q24" s="47">
        <f t="shared" si="0"/>
        <v>10000</v>
      </c>
      <c r="R24" s="47">
        <f t="shared" si="0"/>
        <v>10000</v>
      </c>
      <c r="S24" s="47">
        <f t="shared" si="0"/>
        <v>10000</v>
      </c>
      <c r="T24" s="46">
        <f>N24</f>
        <v>0</v>
      </c>
      <c r="U24" s="32"/>
    </row>
    <row r="25" spans="2:21" ht="22.5" x14ac:dyDescent="0.55000000000000004">
      <c r="B25" s="176"/>
      <c r="C25" s="172"/>
      <c r="D25" s="170"/>
      <c r="E25" s="171"/>
      <c r="F25" s="172"/>
      <c r="G25" s="170"/>
      <c r="H25" s="170"/>
      <c r="I25" s="170"/>
      <c r="J25" s="171"/>
      <c r="K25" s="67"/>
      <c r="L25" s="176"/>
      <c r="M25" s="176"/>
      <c r="N25" s="42" t="s">
        <v>13</v>
      </c>
      <c r="O25" s="42" t="s">
        <v>14</v>
      </c>
      <c r="P25" s="42" t="s">
        <v>15</v>
      </c>
      <c r="Q25" s="42" t="s">
        <v>16</v>
      </c>
      <c r="R25" s="42" t="s">
        <v>17</v>
      </c>
      <c r="S25" s="42" t="s">
        <v>18</v>
      </c>
      <c r="T25" s="42" t="s">
        <v>19</v>
      </c>
      <c r="U25" s="42" t="s">
        <v>20</v>
      </c>
    </row>
    <row r="26" spans="2:21" ht="23" thickBot="1" x14ac:dyDescent="0.6">
      <c r="B26" s="177"/>
      <c r="C26" s="173"/>
      <c r="D26" s="174"/>
      <c r="E26" s="175"/>
      <c r="F26" s="173"/>
      <c r="G26" s="174"/>
      <c r="H26" s="174"/>
      <c r="I26" s="174"/>
      <c r="J26" s="175"/>
      <c r="K26" s="68"/>
      <c r="L26" s="177"/>
      <c r="M26" s="177"/>
      <c r="N26" s="57">
        <f>S36</f>
        <v>10000</v>
      </c>
      <c r="O26" s="57">
        <f>N38</f>
        <v>10000</v>
      </c>
      <c r="P26" s="57">
        <f t="shared" si="0"/>
        <v>10000</v>
      </c>
      <c r="Q26" s="57">
        <f t="shared" si="0"/>
        <v>10000</v>
      </c>
      <c r="R26" s="57">
        <f t="shared" si="0"/>
        <v>10000</v>
      </c>
      <c r="S26" s="57">
        <f t="shared" si="0"/>
        <v>10000</v>
      </c>
      <c r="T26" s="58">
        <f>S26</f>
        <v>10000</v>
      </c>
      <c r="U26" s="58"/>
    </row>
    <row r="27" spans="2:21" ht="22.5" x14ac:dyDescent="0.55000000000000004">
      <c r="B27" s="178" t="s">
        <v>33</v>
      </c>
      <c r="C27" s="179" t="s">
        <v>70</v>
      </c>
      <c r="D27" s="180"/>
      <c r="E27" s="181"/>
      <c r="F27" s="179" t="s">
        <v>25</v>
      </c>
      <c r="G27" s="180"/>
      <c r="H27" s="180"/>
      <c r="I27" s="180"/>
      <c r="J27" s="181"/>
      <c r="K27" s="71" t="s">
        <v>131</v>
      </c>
      <c r="L27" s="178" t="s">
        <v>21</v>
      </c>
      <c r="M27" s="178" t="s">
        <v>22</v>
      </c>
      <c r="N27" s="59" t="s">
        <v>5</v>
      </c>
      <c r="O27" s="59" t="s">
        <v>6</v>
      </c>
      <c r="P27" s="59" t="s">
        <v>7</v>
      </c>
      <c r="Q27" s="59" t="s">
        <v>8</v>
      </c>
      <c r="R27" s="59" t="s">
        <v>9</v>
      </c>
      <c r="S27" s="59" t="s">
        <v>10</v>
      </c>
      <c r="T27" s="59" t="s">
        <v>11</v>
      </c>
      <c r="U27" s="60"/>
    </row>
    <row r="28" spans="2:21" ht="22.5" x14ac:dyDescent="0.55000000000000004">
      <c r="B28" s="176"/>
      <c r="C28" s="182"/>
      <c r="D28" s="183"/>
      <c r="E28" s="184"/>
      <c r="F28" s="182"/>
      <c r="G28" s="183"/>
      <c r="H28" s="183"/>
      <c r="I28" s="183"/>
      <c r="J28" s="184"/>
      <c r="K28" s="75" t="s">
        <v>167</v>
      </c>
      <c r="L28" s="176"/>
      <c r="M28" s="176"/>
      <c r="N28" s="49">
        <v>10000</v>
      </c>
      <c r="O28" s="49"/>
      <c r="P28" s="49"/>
      <c r="Q28" s="49"/>
      <c r="R28" s="49"/>
      <c r="S28" s="49"/>
      <c r="T28" s="47">
        <f>SUM(N28:S28)</f>
        <v>10000</v>
      </c>
      <c r="U28" s="32"/>
    </row>
    <row r="29" spans="2:21" ht="22.5" x14ac:dyDescent="0.55000000000000004">
      <c r="B29" s="176"/>
      <c r="C29" s="182"/>
      <c r="D29" s="183"/>
      <c r="E29" s="184"/>
      <c r="F29" s="182"/>
      <c r="G29" s="183"/>
      <c r="H29" s="183"/>
      <c r="I29" s="183"/>
      <c r="J29" s="184"/>
      <c r="K29" s="75" t="s">
        <v>168</v>
      </c>
      <c r="L29" s="176"/>
      <c r="M29" s="176"/>
      <c r="N29" s="50" t="s">
        <v>13</v>
      </c>
      <c r="O29" s="50" t="s">
        <v>14</v>
      </c>
      <c r="P29" s="50" t="s">
        <v>15</v>
      </c>
      <c r="Q29" s="50" t="s">
        <v>16</v>
      </c>
      <c r="R29" s="50" t="s">
        <v>17</v>
      </c>
      <c r="S29" s="50" t="s">
        <v>18</v>
      </c>
      <c r="T29" s="42" t="s">
        <v>19</v>
      </c>
      <c r="U29" s="42" t="s">
        <v>20</v>
      </c>
    </row>
    <row r="30" spans="2:21" ht="23" thickBot="1" x14ac:dyDescent="0.6">
      <c r="B30" s="177"/>
      <c r="C30" s="185"/>
      <c r="D30" s="186"/>
      <c r="E30" s="187"/>
      <c r="F30" s="185"/>
      <c r="G30" s="186"/>
      <c r="H30" s="186"/>
      <c r="I30" s="186"/>
      <c r="J30" s="187"/>
      <c r="K30" s="76" t="s">
        <v>132</v>
      </c>
      <c r="L30" s="177"/>
      <c r="M30" s="177"/>
      <c r="N30" s="61"/>
      <c r="O30" s="61"/>
      <c r="P30" s="61"/>
      <c r="Q30" s="61"/>
      <c r="R30" s="61"/>
      <c r="S30" s="61"/>
      <c r="T30" s="57">
        <f>SUM(N30:S30)</f>
        <v>0</v>
      </c>
      <c r="U30" s="57">
        <f>T28+T30</f>
        <v>10000</v>
      </c>
    </row>
    <row r="31" spans="2:21" ht="18" customHeight="1" x14ac:dyDescent="0.55000000000000004">
      <c r="B31" s="176" t="s">
        <v>39</v>
      </c>
      <c r="C31" s="169" t="s">
        <v>71</v>
      </c>
      <c r="D31" s="170"/>
      <c r="E31" s="171"/>
      <c r="F31" s="179" t="s">
        <v>25</v>
      </c>
      <c r="G31" s="180"/>
      <c r="H31" s="180"/>
      <c r="I31" s="180"/>
      <c r="J31" s="181"/>
      <c r="K31" s="71" t="s">
        <v>131</v>
      </c>
      <c r="L31" s="176" t="s">
        <v>21</v>
      </c>
      <c r="M31" s="176" t="s">
        <v>22</v>
      </c>
      <c r="N31" s="69" t="s">
        <v>5</v>
      </c>
      <c r="O31" s="69" t="s">
        <v>6</v>
      </c>
      <c r="P31" s="69" t="s">
        <v>7</v>
      </c>
      <c r="Q31" s="69" t="s">
        <v>8</v>
      </c>
      <c r="R31" s="69" t="s">
        <v>9</v>
      </c>
      <c r="S31" s="69" t="s">
        <v>10</v>
      </c>
      <c r="T31" s="69" t="s">
        <v>11</v>
      </c>
      <c r="U31" s="32"/>
    </row>
    <row r="32" spans="2:21" ht="22.5" x14ac:dyDescent="0.55000000000000004">
      <c r="B32" s="176"/>
      <c r="C32" s="172"/>
      <c r="D32" s="170"/>
      <c r="E32" s="171"/>
      <c r="F32" s="182"/>
      <c r="G32" s="183"/>
      <c r="H32" s="183"/>
      <c r="I32" s="183"/>
      <c r="J32" s="184"/>
      <c r="K32" s="75" t="s">
        <v>169</v>
      </c>
      <c r="L32" s="176"/>
      <c r="M32" s="176"/>
      <c r="N32" s="46"/>
      <c r="O32" s="46"/>
      <c r="P32" s="46"/>
      <c r="Q32" s="46"/>
      <c r="R32" s="46"/>
      <c r="S32" s="46"/>
      <c r="T32" s="46">
        <f>SUM(N32:S32)</f>
        <v>0</v>
      </c>
      <c r="U32" s="32"/>
    </row>
    <row r="33" spans="2:22" ht="22.5" x14ac:dyDescent="0.55000000000000004">
      <c r="B33" s="176"/>
      <c r="C33" s="172"/>
      <c r="D33" s="170"/>
      <c r="E33" s="171"/>
      <c r="F33" s="182"/>
      <c r="G33" s="183"/>
      <c r="H33" s="183"/>
      <c r="I33" s="183"/>
      <c r="J33" s="184"/>
      <c r="K33" s="75" t="s">
        <v>170</v>
      </c>
      <c r="L33" s="176"/>
      <c r="M33" s="176"/>
      <c r="N33" s="42" t="s">
        <v>13</v>
      </c>
      <c r="O33" s="42" t="s">
        <v>14</v>
      </c>
      <c r="P33" s="42" t="s">
        <v>15</v>
      </c>
      <c r="Q33" s="42" t="s">
        <v>16</v>
      </c>
      <c r="R33" s="42" t="s">
        <v>17</v>
      </c>
      <c r="S33" s="42" t="s">
        <v>18</v>
      </c>
      <c r="T33" s="42" t="s">
        <v>19</v>
      </c>
      <c r="U33" s="42" t="s">
        <v>20</v>
      </c>
      <c r="V33" s="2"/>
    </row>
    <row r="34" spans="2:22" ht="23" thickBot="1" x14ac:dyDescent="0.6">
      <c r="B34" s="177"/>
      <c r="C34" s="173"/>
      <c r="D34" s="174"/>
      <c r="E34" s="175"/>
      <c r="F34" s="185"/>
      <c r="G34" s="186"/>
      <c r="H34" s="186"/>
      <c r="I34" s="186"/>
      <c r="J34" s="187"/>
      <c r="K34" s="76" t="s">
        <v>171</v>
      </c>
      <c r="L34" s="177"/>
      <c r="M34" s="177"/>
      <c r="N34" s="58"/>
      <c r="O34" s="58"/>
      <c r="P34" s="58"/>
      <c r="Q34" s="58"/>
      <c r="R34" s="58"/>
      <c r="S34" s="58"/>
      <c r="T34" s="58">
        <f>SUM(N34:S34)</f>
        <v>0</v>
      </c>
      <c r="U34" s="58">
        <f>T32+T34</f>
        <v>0</v>
      </c>
      <c r="V34" s="3"/>
    </row>
    <row r="35" spans="2:22" ht="22.5" x14ac:dyDescent="0.55000000000000004">
      <c r="B35" s="176" t="s">
        <v>40</v>
      </c>
      <c r="C35" s="172" t="s">
        <v>72</v>
      </c>
      <c r="D35" s="170"/>
      <c r="E35" s="171"/>
      <c r="F35" s="169" t="s">
        <v>73</v>
      </c>
      <c r="G35" s="170"/>
      <c r="H35" s="170"/>
      <c r="I35" s="170"/>
      <c r="J35" s="171"/>
      <c r="K35" s="67"/>
      <c r="L35" s="176" t="s">
        <v>21</v>
      </c>
      <c r="M35" s="176" t="s">
        <v>22</v>
      </c>
      <c r="N35" s="69" t="s">
        <v>5</v>
      </c>
      <c r="O35" s="69" t="s">
        <v>6</v>
      </c>
      <c r="P35" s="69" t="s">
        <v>7</v>
      </c>
      <c r="Q35" s="69" t="s">
        <v>8</v>
      </c>
      <c r="R35" s="69" t="s">
        <v>9</v>
      </c>
      <c r="S35" s="69" t="s">
        <v>10</v>
      </c>
      <c r="T35" s="69" t="s">
        <v>11</v>
      </c>
      <c r="U35" s="32"/>
      <c r="V35" s="3"/>
    </row>
    <row r="36" spans="2:22" ht="22.5" x14ac:dyDescent="0.55000000000000004">
      <c r="B36" s="176"/>
      <c r="C36" s="172"/>
      <c r="D36" s="170"/>
      <c r="E36" s="171"/>
      <c r="F36" s="172"/>
      <c r="G36" s="170"/>
      <c r="H36" s="170"/>
      <c r="I36" s="170"/>
      <c r="J36" s="171"/>
      <c r="K36" s="67"/>
      <c r="L36" s="176"/>
      <c r="M36" s="176"/>
      <c r="N36" s="86">
        <f>N24+N28-N32</f>
        <v>10000</v>
      </c>
      <c r="O36" s="86">
        <f>O24+O28-O32</f>
        <v>10000</v>
      </c>
      <c r="P36" s="86">
        <f t="shared" ref="P36:T36" si="1">P24+P28-P32</f>
        <v>10000</v>
      </c>
      <c r="Q36" s="86">
        <f t="shared" si="1"/>
        <v>10000</v>
      </c>
      <c r="R36" s="86">
        <f t="shared" si="1"/>
        <v>10000</v>
      </c>
      <c r="S36" s="86">
        <f t="shared" si="1"/>
        <v>10000</v>
      </c>
      <c r="T36" s="86">
        <f t="shared" si="1"/>
        <v>10000</v>
      </c>
      <c r="U36" s="87"/>
      <c r="V36" s="3"/>
    </row>
    <row r="37" spans="2:22" ht="22.5" x14ac:dyDescent="0.55000000000000004">
      <c r="B37" s="176"/>
      <c r="C37" s="172"/>
      <c r="D37" s="170"/>
      <c r="E37" s="171"/>
      <c r="F37" s="172"/>
      <c r="G37" s="170"/>
      <c r="H37" s="170"/>
      <c r="I37" s="170"/>
      <c r="J37" s="171"/>
      <c r="K37" s="67"/>
      <c r="L37" s="176"/>
      <c r="M37" s="176"/>
      <c r="N37" s="88" t="s">
        <v>13</v>
      </c>
      <c r="O37" s="88" t="s">
        <v>14</v>
      </c>
      <c r="P37" s="88" t="s">
        <v>15</v>
      </c>
      <c r="Q37" s="88" t="s">
        <v>16</v>
      </c>
      <c r="R37" s="88" t="s">
        <v>17</v>
      </c>
      <c r="S37" s="88" t="s">
        <v>18</v>
      </c>
      <c r="T37" s="88" t="s">
        <v>19</v>
      </c>
      <c r="U37" s="88" t="s">
        <v>20</v>
      </c>
      <c r="V37" s="3"/>
    </row>
    <row r="38" spans="2:22" ht="23" thickBot="1" x14ac:dyDescent="0.6">
      <c r="B38" s="177"/>
      <c r="C38" s="173"/>
      <c r="D38" s="174"/>
      <c r="E38" s="175"/>
      <c r="F38" s="173"/>
      <c r="G38" s="174"/>
      <c r="H38" s="174"/>
      <c r="I38" s="174"/>
      <c r="J38" s="175"/>
      <c r="K38" s="68"/>
      <c r="L38" s="177"/>
      <c r="M38" s="177"/>
      <c r="N38" s="89">
        <f>N26+N30-N34</f>
        <v>10000</v>
      </c>
      <c r="O38" s="89">
        <f t="shared" ref="O38:U38" si="2">O26+O30-O34</f>
        <v>10000</v>
      </c>
      <c r="P38" s="89">
        <f t="shared" si="2"/>
        <v>10000</v>
      </c>
      <c r="Q38" s="89">
        <f t="shared" si="2"/>
        <v>10000</v>
      </c>
      <c r="R38" s="89">
        <f t="shared" si="2"/>
        <v>10000</v>
      </c>
      <c r="S38" s="89">
        <f t="shared" si="2"/>
        <v>10000</v>
      </c>
      <c r="T38" s="89">
        <f t="shared" si="2"/>
        <v>10000</v>
      </c>
      <c r="U38" s="89">
        <f t="shared" si="2"/>
        <v>10000</v>
      </c>
      <c r="V38" s="3"/>
    </row>
    <row r="39" spans="2:22" ht="22.5" x14ac:dyDescent="0.55000000000000004">
      <c r="B39" s="176" t="s">
        <v>41</v>
      </c>
      <c r="C39" s="172" t="s">
        <v>75</v>
      </c>
      <c r="D39" s="170"/>
      <c r="E39" s="171"/>
      <c r="F39" s="169" t="s">
        <v>133</v>
      </c>
      <c r="G39" s="170"/>
      <c r="H39" s="170"/>
      <c r="I39" s="170"/>
      <c r="J39" s="171"/>
      <c r="K39" s="67"/>
      <c r="L39" s="176" t="s">
        <v>21</v>
      </c>
      <c r="M39" s="176" t="s">
        <v>22</v>
      </c>
      <c r="N39" s="69" t="s">
        <v>5</v>
      </c>
      <c r="O39" s="69" t="s">
        <v>6</v>
      </c>
      <c r="P39" s="69" t="s">
        <v>7</v>
      </c>
      <c r="Q39" s="69" t="s">
        <v>8</v>
      </c>
      <c r="R39" s="69" t="s">
        <v>9</v>
      </c>
      <c r="S39" s="69" t="s">
        <v>10</v>
      </c>
      <c r="T39" s="69" t="s">
        <v>11</v>
      </c>
      <c r="U39" s="32"/>
      <c r="V39" s="3"/>
    </row>
    <row r="40" spans="2:22" ht="22.5" x14ac:dyDescent="0.55000000000000004">
      <c r="B40" s="176"/>
      <c r="C40" s="172"/>
      <c r="D40" s="170"/>
      <c r="E40" s="171"/>
      <c r="F40" s="172"/>
      <c r="G40" s="170"/>
      <c r="H40" s="170"/>
      <c r="I40" s="170"/>
      <c r="J40" s="171"/>
      <c r="K40" s="67"/>
      <c r="L40" s="176"/>
      <c r="M40" s="176"/>
      <c r="N40" s="46">
        <v>10000</v>
      </c>
      <c r="O40" s="46">
        <v>10000</v>
      </c>
      <c r="P40" s="46">
        <v>10000</v>
      </c>
      <c r="Q40" s="46">
        <v>10000</v>
      </c>
      <c r="R40" s="46">
        <v>10000</v>
      </c>
      <c r="S40" s="46">
        <v>10000</v>
      </c>
      <c r="T40" s="46"/>
      <c r="U40" s="32"/>
      <c r="V40" s="3"/>
    </row>
    <row r="41" spans="2:22" ht="22.5" x14ac:dyDescent="0.55000000000000004">
      <c r="B41" s="176"/>
      <c r="C41" s="172"/>
      <c r="D41" s="170"/>
      <c r="E41" s="171"/>
      <c r="F41" s="172"/>
      <c r="G41" s="170"/>
      <c r="H41" s="170"/>
      <c r="I41" s="170"/>
      <c r="J41" s="171"/>
      <c r="K41" s="67"/>
      <c r="L41" s="176"/>
      <c r="M41" s="176"/>
      <c r="N41" s="42" t="s">
        <v>13</v>
      </c>
      <c r="O41" s="42" t="s">
        <v>14</v>
      </c>
      <c r="P41" s="42" t="s">
        <v>15</v>
      </c>
      <c r="Q41" s="42" t="s">
        <v>16</v>
      </c>
      <c r="R41" s="42" t="s">
        <v>17</v>
      </c>
      <c r="S41" s="42" t="s">
        <v>18</v>
      </c>
      <c r="T41" s="42" t="s">
        <v>19</v>
      </c>
      <c r="U41" s="42" t="s">
        <v>20</v>
      </c>
      <c r="V41" s="3"/>
    </row>
    <row r="42" spans="2:22" ht="23" thickBot="1" x14ac:dyDescent="0.6">
      <c r="B42" s="177"/>
      <c r="C42" s="173"/>
      <c r="D42" s="174"/>
      <c r="E42" s="175"/>
      <c r="F42" s="173"/>
      <c r="G42" s="174"/>
      <c r="H42" s="174"/>
      <c r="I42" s="174"/>
      <c r="J42" s="175"/>
      <c r="K42" s="68"/>
      <c r="L42" s="177"/>
      <c r="M42" s="177"/>
      <c r="N42" s="58">
        <v>10000</v>
      </c>
      <c r="O42" s="58">
        <v>10000</v>
      </c>
      <c r="P42" s="58">
        <v>10000</v>
      </c>
      <c r="Q42" s="58">
        <v>10000</v>
      </c>
      <c r="R42" s="58">
        <v>10000</v>
      </c>
      <c r="S42" s="58">
        <v>10000</v>
      </c>
      <c r="T42" s="58"/>
      <c r="U42" s="58"/>
      <c r="V42" s="3"/>
    </row>
    <row r="43" spans="2:22" ht="21.65" customHeight="1" x14ac:dyDescent="0.55000000000000004">
      <c r="B43" s="188" t="s">
        <v>182</v>
      </c>
      <c r="C43" s="189" t="s">
        <v>134</v>
      </c>
      <c r="D43" s="190"/>
      <c r="E43" s="191"/>
      <c r="F43" s="192" t="s">
        <v>74</v>
      </c>
      <c r="G43" s="190"/>
      <c r="H43" s="190"/>
      <c r="I43" s="190"/>
      <c r="J43" s="191"/>
      <c r="K43" s="72"/>
      <c r="L43" s="188" t="s">
        <v>21</v>
      </c>
      <c r="M43" s="188" t="s">
        <v>22</v>
      </c>
      <c r="N43" s="46">
        <v>0</v>
      </c>
      <c r="O43" s="47">
        <f>N55</f>
        <v>7000</v>
      </c>
      <c r="P43" s="47">
        <f t="shared" ref="P43" si="3">O55</f>
        <v>7000</v>
      </c>
      <c r="Q43" s="47">
        <f t="shared" ref="Q43" si="4">P55</f>
        <v>7000</v>
      </c>
      <c r="R43" s="47">
        <f t="shared" ref="R43" si="5">Q55</f>
        <v>7000</v>
      </c>
      <c r="S43" s="47">
        <f t="shared" ref="S43" si="6">R55</f>
        <v>7000</v>
      </c>
      <c r="T43" s="46">
        <f>N43</f>
        <v>0</v>
      </c>
      <c r="U43" s="32"/>
      <c r="V43" s="3"/>
    </row>
    <row r="44" spans="2:22" ht="22.5" x14ac:dyDescent="0.55000000000000004">
      <c r="B44" s="176"/>
      <c r="C44" s="172"/>
      <c r="D44" s="170"/>
      <c r="E44" s="171"/>
      <c r="F44" s="172"/>
      <c r="G44" s="170"/>
      <c r="H44" s="170"/>
      <c r="I44" s="170"/>
      <c r="J44" s="171"/>
      <c r="K44" s="67"/>
      <c r="L44" s="176"/>
      <c r="M44" s="176"/>
      <c r="N44" s="42" t="s">
        <v>13</v>
      </c>
      <c r="O44" s="42" t="s">
        <v>14</v>
      </c>
      <c r="P44" s="42" t="s">
        <v>15</v>
      </c>
      <c r="Q44" s="42" t="s">
        <v>16</v>
      </c>
      <c r="R44" s="42" t="s">
        <v>17</v>
      </c>
      <c r="S44" s="42" t="s">
        <v>18</v>
      </c>
      <c r="T44" s="42" t="s">
        <v>19</v>
      </c>
      <c r="U44" s="42" t="s">
        <v>20</v>
      </c>
      <c r="V44" s="3"/>
    </row>
    <row r="45" spans="2:22" ht="23" thickBot="1" x14ac:dyDescent="0.6">
      <c r="B45" s="177"/>
      <c r="C45" s="173"/>
      <c r="D45" s="174"/>
      <c r="E45" s="175"/>
      <c r="F45" s="173"/>
      <c r="G45" s="174"/>
      <c r="H45" s="174"/>
      <c r="I45" s="174"/>
      <c r="J45" s="175"/>
      <c r="K45" s="68"/>
      <c r="L45" s="177"/>
      <c r="M45" s="177"/>
      <c r="N45" s="57">
        <f>S55</f>
        <v>7000</v>
      </c>
      <c r="O45" s="57">
        <f>N57</f>
        <v>7000</v>
      </c>
      <c r="P45" s="57">
        <f t="shared" ref="P45" si="7">O57</f>
        <v>7000</v>
      </c>
      <c r="Q45" s="57">
        <f t="shared" ref="Q45" si="8">P57</f>
        <v>7000</v>
      </c>
      <c r="R45" s="57">
        <f t="shared" ref="R45" si="9">Q57</f>
        <v>7000</v>
      </c>
      <c r="S45" s="57">
        <f t="shared" ref="S45" si="10">R57</f>
        <v>7000</v>
      </c>
      <c r="T45" s="58">
        <f>S45</f>
        <v>7000</v>
      </c>
      <c r="U45" s="58"/>
      <c r="V45" s="3"/>
    </row>
    <row r="46" spans="2:22" ht="22.5" x14ac:dyDescent="0.55000000000000004">
      <c r="B46" s="178" t="s">
        <v>57</v>
      </c>
      <c r="C46" s="179" t="s">
        <v>135</v>
      </c>
      <c r="D46" s="180"/>
      <c r="E46" s="181"/>
      <c r="F46" s="179" t="s">
        <v>25</v>
      </c>
      <c r="G46" s="180"/>
      <c r="H46" s="180"/>
      <c r="I46" s="180"/>
      <c r="J46" s="181"/>
      <c r="K46" s="71" t="s">
        <v>131</v>
      </c>
      <c r="L46" s="178" t="s">
        <v>21</v>
      </c>
      <c r="M46" s="178" t="s">
        <v>22</v>
      </c>
      <c r="N46" s="59" t="s">
        <v>5</v>
      </c>
      <c r="O46" s="59" t="s">
        <v>6</v>
      </c>
      <c r="P46" s="59" t="s">
        <v>7</v>
      </c>
      <c r="Q46" s="59" t="s">
        <v>8</v>
      </c>
      <c r="R46" s="59" t="s">
        <v>9</v>
      </c>
      <c r="S46" s="59" t="s">
        <v>10</v>
      </c>
      <c r="T46" s="59" t="s">
        <v>11</v>
      </c>
      <c r="U46" s="60"/>
      <c r="V46" s="3"/>
    </row>
    <row r="47" spans="2:22" ht="22.5" x14ac:dyDescent="0.55000000000000004">
      <c r="B47" s="176"/>
      <c r="C47" s="182"/>
      <c r="D47" s="183"/>
      <c r="E47" s="184"/>
      <c r="F47" s="182"/>
      <c r="G47" s="183"/>
      <c r="H47" s="183"/>
      <c r="I47" s="183"/>
      <c r="J47" s="184"/>
      <c r="K47" s="75" t="s">
        <v>163</v>
      </c>
      <c r="L47" s="176"/>
      <c r="M47" s="176"/>
      <c r="N47" s="49">
        <v>7000</v>
      </c>
      <c r="O47" s="49"/>
      <c r="P47" s="49"/>
      <c r="Q47" s="49"/>
      <c r="R47" s="49"/>
      <c r="S47" s="49"/>
      <c r="T47" s="47">
        <f>SUM(N47:S47)</f>
        <v>7000</v>
      </c>
      <c r="U47" s="32"/>
      <c r="V47" s="3"/>
    </row>
    <row r="48" spans="2:22" ht="22.5" x14ac:dyDescent="0.55000000000000004">
      <c r="B48" s="176"/>
      <c r="C48" s="182"/>
      <c r="D48" s="183"/>
      <c r="E48" s="184"/>
      <c r="F48" s="182"/>
      <c r="G48" s="183"/>
      <c r="H48" s="183"/>
      <c r="I48" s="183"/>
      <c r="J48" s="184"/>
      <c r="K48" s="75" t="s">
        <v>164</v>
      </c>
      <c r="L48" s="176"/>
      <c r="M48" s="176"/>
      <c r="N48" s="50" t="s">
        <v>13</v>
      </c>
      <c r="O48" s="50" t="s">
        <v>14</v>
      </c>
      <c r="P48" s="50" t="s">
        <v>15</v>
      </c>
      <c r="Q48" s="50" t="s">
        <v>16</v>
      </c>
      <c r="R48" s="50" t="s">
        <v>17</v>
      </c>
      <c r="S48" s="50" t="s">
        <v>18</v>
      </c>
      <c r="T48" s="42" t="s">
        <v>19</v>
      </c>
      <c r="U48" s="42" t="s">
        <v>20</v>
      </c>
      <c r="V48" s="3"/>
    </row>
    <row r="49" spans="2:22" ht="23" thickBot="1" x14ac:dyDescent="0.6">
      <c r="B49" s="177"/>
      <c r="C49" s="185"/>
      <c r="D49" s="186"/>
      <c r="E49" s="187"/>
      <c r="F49" s="185"/>
      <c r="G49" s="186"/>
      <c r="H49" s="186"/>
      <c r="I49" s="186"/>
      <c r="J49" s="187"/>
      <c r="K49" s="76" t="s">
        <v>136</v>
      </c>
      <c r="L49" s="177"/>
      <c r="M49" s="177"/>
      <c r="N49" s="61"/>
      <c r="O49" s="61"/>
      <c r="P49" s="61"/>
      <c r="Q49" s="61"/>
      <c r="R49" s="61"/>
      <c r="S49" s="61"/>
      <c r="T49" s="57">
        <f>SUM(N49:S49)</f>
        <v>0</v>
      </c>
      <c r="U49" s="57">
        <f>T47+T49</f>
        <v>7000</v>
      </c>
      <c r="V49" s="3"/>
    </row>
    <row r="50" spans="2:22" ht="21.65" customHeight="1" x14ac:dyDescent="0.55000000000000004">
      <c r="B50" s="176" t="s">
        <v>138</v>
      </c>
      <c r="C50" s="169" t="s">
        <v>137</v>
      </c>
      <c r="D50" s="170"/>
      <c r="E50" s="171"/>
      <c r="F50" s="179" t="s">
        <v>25</v>
      </c>
      <c r="G50" s="180"/>
      <c r="H50" s="180"/>
      <c r="I50" s="180"/>
      <c r="J50" s="181"/>
      <c r="K50" s="71" t="s">
        <v>131</v>
      </c>
      <c r="L50" s="176" t="s">
        <v>21</v>
      </c>
      <c r="M50" s="176" t="s">
        <v>22</v>
      </c>
      <c r="N50" s="69" t="s">
        <v>5</v>
      </c>
      <c r="O50" s="69" t="s">
        <v>6</v>
      </c>
      <c r="P50" s="69" t="s">
        <v>7</v>
      </c>
      <c r="Q50" s="69" t="s">
        <v>8</v>
      </c>
      <c r="R50" s="69" t="s">
        <v>9</v>
      </c>
      <c r="S50" s="69" t="s">
        <v>10</v>
      </c>
      <c r="T50" s="69" t="s">
        <v>11</v>
      </c>
      <c r="U50" s="32"/>
      <c r="V50" s="3"/>
    </row>
    <row r="51" spans="2:22" ht="22.5" x14ac:dyDescent="0.55000000000000004">
      <c r="B51" s="176"/>
      <c r="C51" s="172"/>
      <c r="D51" s="170"/>
      <c r="E51" s="171"/>
      <c r="F51" s="182"/>
      <c r="G51" s="183"/>
      <c r="H51" s="183"/>
      <c r="I51" s="183"/>
      <c r="J51" s="184"/>
      <c r="K51" s="75" t="s">
        <v>165</v>
      </c>
      <c r="L51" s="176"/>
      <c r="M51" s="176"/>
      <c r="N51" s="46"/>
      <c r="O51" s="46"/>
      <c r="P51" s="46"/>
      <c r="Q51" s="46"/>
      <c r="R51" s="46"/>
      <c r="S51" s="46"/>
      <c r="T51" s="46">
        <f>SUM(N51:S51)</f>
        <v>0</v>
      </c>
      <c r="U51" s="32"/>
      <c r="V51" s="3"/>
    </row>
    <row r="52" spans="2:22" ht="22.5" x14ac:dyDescent="0.55000000000000004">
      <c r="B52" s="176"/>
      <c r="C52" s="172"/>
      <c r="D52" s="170"/>
      <c r="E52" s="171"/>
      <c r="F52" s="182"/>
      <c r="G52" s="183"/>
      <c r="H52" s="183"/>
      <c r="I52" s="183"/>
      <c r="J52" s="184"/>
      <c r="K52" s="75" t="s">
        <v>139</v>
      </c>
      <c r="L52" s="176"/>
      <c r="M52" s="176"/>
      <c r="N52" s="42" t="s">
        <v>13</v>
      </c>
      <c r="O52" s="42" t="s">
        <v>14</v>
      </c>
      <c r="P52" s="42" t="s">
        <v>15</v>
      </c>
      <c r="Q52" s="42" t="s">
        <v>16</v>
      </c>
      <c r="R52" s="42" t="s">
        <v>17</v>
      </c>
      <c r="S52" s="42" t="s">
        <v>18</v>
      </c>
      <c r="T52" s="42" t="s">
        <v>19</v>
      </c>
      <c r="U52" s="42" t="s">
        <v>20</v>
      </c>
      <c r="V52" s="3"/>
    </row>
    <row r="53" spans="2:22" ht="23" thickBot="1" x14ac:dyDescent="0.6">
      <c r="B53" s="177"/>
      <c r="C53" s="173"/>
      <c r="D53" s="174"/>
      <c r="E53" s="175"/>
      <c r="F53" s="185"/>
      <c r="G53" s="186"/>
      <c r="H53" s="186"/>
      <c r="I53" s="186"/>
      <c r="J53" s="187"/>
      <c r="K53" s="76" t="s">
        <v>166</v>
      </c>
      <c r="L53" s="177"/>
      <c r="M53" s="177"/>
      <c r="N53" s="58"/>
      <c r="O53" s="58"/>
      <c r="P53" s="58"/>
      <c r="Q53" s="58"/>
      <c r="R53" s="58"/>
      <c r="S53" s="58"/>
      <c r="T53" s="58">
        <f>SUM(N53:S53)</f>
        <v>0</v>
      </c>
      <c r="U53" s="58">
        <f>T51+T53</f>
        <v>0</v>
      </c>
      <c r="V53" s="3"/>
    </row>
    <row r="54" spans="2:22" ht="22.5" x14ac:dyDescent="0.55000000000000004">
      <c r="B54" s="176" t="s">
        <v>58</v>
      </c>
      <c r="C54" s="172" t="s">
        <v>140</v>
      </c>
      <c r="D54" s="170"/>
      <c r="E54" s="171"/>
      <c r="F54" s="169" t="s">
        <v>141</v>
      </c>
      <c r="G54" s="170"/>
      <c r="H54" s="170"/>
      <c r="I54" s="170"/>
      <c r="J54" s="171"/>
      <c r="K54" s="67"/>
      <c r="L54" s="176" t="s">
        <v>21</v>
      </c>
      <c r="M54" s="176" t="s">
        <v>22</v>
      </c>
      <c r="N54" s="69" t="s">
        <v>5</v>
      </c>
      <c r="O54" s="69" t="s">
        <v>6</v>
      </c>
      <c r="P54" s="69" t="s">
        <v>7</v>
      </c>
      <c r="Q54" s="69" t="s">
        <v>8</v>
      </c>
      <c r="R54" s="69" t="s">
        <v>9</v>
      </c>
      <c r="S54" s="69" t="s">
        <v>10</v>
      </c>
      <c r="T54" s="69" t="s">
        <v>11</v>
      </c>
      <c r="U54" s="32"/>
      <c r="V54" s="3"/>
    </row>
    <row r="55" spans="2:22" ht="22.5" x14ac:dyDescent="0.55000000000000004">
      <c r="B55" s="176"/>
      <c r="C55" s="172"/>
      <c r="D55" s="170"/>
      <c r="E55" s="171"/>
      <c r="F55" s="172"/>
      <c r="G55" s="170"/>
      <c r="H55" s="170"/>
      <c r="I55" s="170"/>
      <c r="J55" s="171"/>
      <c r="K55" s="67"/>
      <c r="L55" s="176"/>
      <c r="M55" s="176"/>
      <c r="N55" s="47">
        <f>N43+N47-N51</f>
        <v>7000</v>
      </c>
      <c r="O55" s="47">
        <f>O43+O47-O51</f>
        <v>7000</v>
      </c>
      <c r="P55" s="47">
        <f t="shared" ref="P55:T55" si="11">P43+P47-P51</f>
        <v>7000</v>
      </c>
      <c r="Q55" s="47">
        <f t="shared" si="11"/>
        <v>7000</v>
      </c>
      <c r="R55" s="47">
        <f t="shared" si="11"/>
        <v>7000</v>
      </c>
      <c r="S55" s="47">
        <f t="shared" si="11"/>
        <v>7000</v>
      </c>
      <c r="T55" s="47">
        <f t="shared" si="11"/>
        <v>7000</v>
      </c>
      <c r="U55" s="32"/>
      <c r="V55" s="3"/>
    </row>
    <row r="56" spans="2:22" ht="22.5" x14ac:dyDescent="0.55000000000000004">
      <c r="B56" s="176"/>
      <c r="C56" s="172"/>
      <c r="D56" s="170"/>
      <c r="E56" s="171"/>
      <c r="F56" s="172"/>
      <c r="G56" s="170"/>
      <c r="H56" s="170"/>
      <c r="I56" s="170"/>
      <c r="J56" s="171"/>
      <c r="K56" s="67"/>
      <c r="L56" s="176"/>
      <c r="M56" s="176"/>
      <c r="N56" s="42" t="s">
        <v>13</v>
      </c>
      <c r="O56" s="42" t="s">
        <v>14</v>
      </c>
      <c r="P56" s="42" t="s">
        <v>15</v>
      </c>
      <c r="Q56" s="42" t="s">
        <v>16</v>
      </c>
      <c r="R56" s="42" t="s">
        <v>17</v>
      </c>
      <c r="S56" s="42" t="s">
        <v>18</v>
      </c>
      <c r="T56" s="42" t="s">
        <v>19</v>
      </c>
      <c r="U56" s="42" t="s">
        <v>20</v>
      </c>
      <c r="V56" s="3"/>
    </row>
    <row r="57" spans="2:22" ht="23" thickBot="1" x14ac:dyDescent="0.6">
      <c r="B57" s="177"/>
      <c r="C57" s="173"/>
      <c r="D57" s="174"/>
      <c r="E57" s="175"/>
      <c r="F57" s="173"/>
      <c r="G57" s="174"/>
      <c r="H57" s="174"/>
      <c r="I57" s="174"/>
      <c r="J57" s="175"/>
      <c r="K57" s="68"/>
      <c r="L57" s="177"/>
      <c r="M57" s="177"/>
      <c r="N57" s="57">
        <f>N45+N49-N53</f>
        <v>7000</v>
      </c>
      <c r="O57" s="57">
        <f t="shared" ref="O57:U57" si="12">O45+O49-O53</f>
        <v>7000</v>
      </c>
      <c r="P57" s="57">
        <f t="shared" si="12"/>
        <v>7000</v>
      </c>
      <c r="Q57" s="57">
        <f t="shared" si="12"/>
        <v>7000</v>
      </c>
      <c r="R57" s="57">
        <f t="shared" si="12"/>
        <v>7000</v>
      </c>
      <c r="S57" s="57">
        <f t="shared" si="12"/>
        <v>7000</v>
      </c>
      <c r="T57" s="57">
        <f t="shared" si="12"/>
        <v>7000</v>
      </c>
      <c r="U57" s="57">
        <f t="shared" si="12"/>
        <v>7000</v>
      </c>
      <c r="V57" s="3"/>
    </row>
    <row r="58" spans="2:22" ht="22.5" x14ac:dyDescent="0.55000000000000004">
      <c r="B58" s="176" t="s">
        <v>59</v>
      </c>
      <c r="C58" s="172" t="s">
        <v>56</v>
      </c>
      <c r="D58" s="170"/>
      <c r="E58" s="171"/>
      <c r="F58" s="169" t="s">
        <v>142</v>
      </c>
      <c r="G58" s="170"/>
      <c r="H58" s="170"/>
      <c r="I58" s="170"/>
      <c r="J58" s="171"/>
      <c r="K58" s="67"/>
      <c r="L58" s="176"/>
      <c r="M58" s="176" t="s">
        <v>77</v>
      </c>
      <c r="N58" s="69" t="s">
        <v>5</v>
      </c>
      <c r="O58" s="69" t="s">
        <v>6</v>
      </c>
      <c r="P58" s="69" t="s">
        <v>7</v>
      </c>
      <c r="Q58" s="69" t="s">
        <v>8</v>
      </c>
      <c r="R58" s="69" t="s">
        <v>9</v>
      </c>
      <c r="S58" s="69" t="s">
        <v>10</v>
      </c>
      <c r="T58" s="69" t="s">
        <v>11</v>
      </c>
      <c r="U58" s="32"/>
      <c r="V58" s="3"/>
    </row>
    <row r="59" spans="2:22" ht="22.5" x14ac:dyDescent="0.55000000000000004">
      <c r="B59" s="176"/>
      <c r="C59" s="172"/>
      <c r="D59" s="170"/>
      <c r="E59" s="171"/>
      <c r="F59" s="172"/>
      <c r="G59" s="170"/>
      <c r="H59" s="170"/>
      <c r="I59" s="170"/>
      <c r="J59" s="171"/>
      <c r="K59" s="67" t="s">
        <v>152</v>
      </c>
      <c r="L59" s="176"/>
      <c r="M59" s="176"/>
      <c r="N59" s="51">
        <f>ROUND(N55/N40*100,1)</f>
        <v>70</v>
      </c>
      <c r="O59" s="51">
        <f t="shared" ref="O59:S61" si="13">ROUND(O55/O40*100,1)</f>
        <v>70</v>
      </c>
      <c r="P59" s="51">
        <f t="shared" si="13"/>
        <v>70</v>
      </c>
      <c r="Q59" s="51">
        <f t="shared" si="13"/>
        <v>70</v>
      </c>
      <c r="R59" s="51">
        <f t="shared" si="13"/>
        <v>70</v>
      </c>
      <c r="S59" s="51">
        <f t="shared" si="13"/>
        <v>70</v>
      </c>
      <c r="T59" s="48"/>
      <c r="U59" s="32"/>
      <c r="V59" s="3"/>
    </row>
    <row r="60" spans="2:22" ht="22.5" x14ac:dyDescent="0.55000000000000004">
      <c r="B60" s="176"/>
      <c r="C60" s="172"/>
      <c r="D60" s="170"/>
      <c r="E60" s="171"/>
      <c r="F60" s="172"/>
      <c r="G60" s="170"/>
      <c r="H60" s="170"/>
      <c r="I60" s="170"/>
      <c r="J60" s="171"/>
      <c r="K60" s="67"/>
      <c r="L60" s="176"/>
      <c r="M60" s="176"/>
      <c r="N60" s="42" t="s">
        <v>13</v>
      </c>
      <c r="O60" s="42" t="s">
        <v>14</v>
      </c>
      <c r="P60" s="42" t="s">
        <v>15</v>
      </c>
      <c r="Q60" s="42" t="s">
        <v>16</v>
      </c>
      <c r="R60" s="42" t="s">
        <v>17</v>
      </c>
      <c r="S60" s="42" t="s">
        <v>18</v>
      </c>
      <c r="T60" s="42" t="s">
        <v>19</v>
      </c>
      <c r="U60" s="42" t="s">
        <v>20</v>
      </c>
      <c r="V60" s="3"/>
    </row>
    <row r="61" spans="2:22" ht="22.5" x14ac:dyDescent="0.55000000000000004">
      <c r="B61" s="176"/>
      <c r="C61" s="172"/>
      <c r="D61" s="170"/>
      <c r="E61" s="171"/>
      <c r="F61" s="172"/>
      <c r="G61" s="170"/>
      <c r="H61" s="170"/>
      <c r="I61" s="170"/>
      <c r="J61" s="171"/>
      <c r="K61" s="67"/>
      <c r="L61" s="176"/>
      <c r="M61" s="176"/>
      <c r="N61" s="77">
        <f>ROUND(N57/N42*100,1)</f>
        <v>70</v>
      </c>
      <c r="O61" s="77">
        <f t="shared" si="13"/>
        <v>70</v>
      </c>
      <c r="P61" s="77">
        <f t="shared" si="13"/>
        <v>70</v>
      </c>
      <c r="Q61" s="77">
        <f t="shared" si="13"/>
        <v>70</v>
      </c>
      <c r="R61" s="77">
        <f t="shared" si="13"/>
        <v>70</v>
      </c>
      <c r="S61" s="77">
        <f t="shared" si="13"/>
        <v>70</v>
      </c>
      <c r="T61" s="78"/>
      <c r="U61" s="78"/>
      <c r="V61" s="3"/>
    </row>
    <row r="62" spans="2:22" ht="21.65" customHeight="1" x14ac:dyDescent="0.55000000000000004">
      <c r="B62" s="188" t="s">
        <v>64</v>
      </c>
      <c r="C62" s="189" t="s">
        <v>80</v>
      </c>
      <c r="D62" s="190"/>
      <c r="E62" s="191"/>
      <c r="F62" s="192" t="s">
        <v>151</v>
      </c>
      <c r="G62" s="190"/>
      <c r="H62" s="190"/>
      <c r="I62" s="190"/>
      <c r="J62" s="191"/>
      <c r="K62" s="72"/>
      <c r="L62" s="188"/>
      <c r="M62" s="188" t="s">
        <v>77</v>
      </c>
      <c r="N62" s="42" t="s">
        <v>5</v>
      </c>
      <c r="O62" s="42" t="s">
        <v>6</v>
      </c>
      <c r="P62" s="42" t="s">
        <v>7</v>
      </c>
      <c r="Q62" s="42" t="s">
        <v>8</v>
      </c>
      <c r="R62" s="42" t="s">
        <v>9</v>
      </c>
      <c r="S62" s="42" t="s">
        <v>10</v>
      </c>
      <c r="T62" s="42" t="s">
        <v>11</v>
      </c>
      <c r="U62" s="32"/>
      <c r="V62" s="3"/>
    </row>
    <row r="63" spans="2:22" ht="22.5" x14ac:dyDescent="0.55000000000000004">
      <c r="B63" s="176"/>
      <c r="C63" s="172"/>
      <c r="D63" s="170"/>
      <c r="E63" s="171"/>
      <c r="F63" s="172"/>
      <c r="G63" s="170"/>
      <c r="H63" s="170"/>
      <c r="I63" s="170"/>
      <c r="J63" s="171"/>
      <c r="K63" s="67" t="s">
        <v>152</v>
      </c>
      <c r="L63" s="176"/>
      <c r="M63" s="176"/>
      <c r="N63" s="51">
        <f>ROUND(N91/N55*100,1)</f>
        <v>4.9000000000000004</v>
      </c>
      <c r="O63" s="51">
        <f t="shared" ref="O63:S65" si="14">ROUND(O91/O55*100,1)</f>
        <v>9.8000000000000007</v>
      </c>
      <c r="P63" s="51">
        <f t="shared" si="14"/>
        <v>9.8000000000000007</v>
      </c>
      <c r="Q63" s="51">
        <f t="shared" si="14"/>
        <v>9.8000000000000007</v>
      </c>
      <c r="R63" s="51">
        <f t="shared" si="14"/>
        <v>9.8000000000000007</v>
      </c>
      <c r="S63" s="51">
        <f t="shared" si="14"/>
        <v>9.8000000000000007</v>
      </c>
      <c r="T63" s="48"/>
      <c r="U63" s="32"/>
      <c r="V63" s="3"/>
    </row>
    <row r="64" spans="2:22" ht="22.5" x14ac:dyDescent="0.55000000000000004">
      <c r="B64" s="176"/>
      <c r="C64" s="172"/>
      <c r="D64" s="170"/>
      <c r="E64" s="171"/>
      <c r="F64" s="172"/>
      <c r="G64" s="170"/>
      <c r="H64" s="170"/>
      <c r="I64" s="170"/>
      <c r="J64" s="171"/>
      <c r="K64" s="67"/>
      <c r="L64" s="176"/>
      <c r="M64" s="176"/>
      <c r="N64" s="42" t="s">
        <v>13</v>
      </c>
      <c r="O64" s="42" t="s">
        <v>14</v>
      </c>
      <c r="P64" s="42" t="s">
        <v>15</v>
      </c>
      <c r="Q64" s="42" t="s">
        <v>16</v>
      </c>
      <c r="R64" s="42" t="s">
        <v>17</v>
      </c>
      <c r="S64" s="42" t="s">
        <v>18</v>
      </c>
      <c r="T64" s="42" t="s">
        <v>19</v>
      </c>
      <c r="U64" s="42" t="s">
        <v>20</v>
      </c>
      <c r="V64" s="3"/>
    </row>
    <row r="65" spans="2:22" ht="23" thickBot="1" x14ac:dyDescent="0.6">
      <c r="B65" s="203"/>
      <c r="C65" s="204"/>
      <c r="D65" s="205"/>
      <c r="E65" s="206"/>
      <c r="F65" s="204"/>
      <c r="G65" s="205"/>
      <c r="H65" s="205"/>
      <c r="I65" s="205"/>
      <c r="J65" s="206"/>
      <c r="K65" s="70"/>
      <c r="L65" s="203"/>
      <c r="M65" s="203"/>
      <c r="N65" s="51">
        <f>ROUND(N93/N57*100,1)</f>
        <v>9.8000000000000007</v>
      </c>
      <c r="O65" s="51">
        <f t="shared" si="14"/>
        <v>9.8000000000000007</v>
      </c>
      <c r="P65" s="51">
        <f t="shared" si="14"/>
        <v>9.8000000000000007</v>
      </c>
      <c r="Q65" s="51">
        <f t="shared" si="14"/>
        <v>9.8000000000000007</v>
      </c>
      <c r="R65" s="51">
        <f t="shared" si="14"/>
        <v>7</v>
      </c>
      <c r="S65" s="51">
        <f t="shared" si="14"/>
        <v>0</v>
      </c>
      <c r="T65" s="48"/>
      <c r="U65" s="64"/>
      <c r="V65" s="3"/>
    </row>
    <row r="66" spans="2:22" ht="22.5" x14ac:dyDescent="0.55000000000000004">
      <c r="B66" s="176" t="s">
        <v>60</v>
      </c>
      <c r="C66" s="172" t="s">
        <v>89</v>
      </c>
      <c r="D66" s="170"/>
      <c r="E66" s="171"/>
      <c r="F66" s="169" t="s">
        <v>143</v>
      </c>
      <c r="G66" s="170"/>
      <c r="H66" s="170"/>
      <c r="I66" s="170"/>
      <c r="J66" s="171"/>
      <c r="K66" s="67"/>
      <c r="L66" s="176" t="s">
        <v>21</v>
      </c>
      <c r="M66" s="176" t="s">
        <v>22</v>
      </c>
      <c r="N66" s="69" t="s">
        <v>5</v>
      </c>
      <c r="O66" s="69" t="s">
        <v>6</v>
      </c>
      <c r="P66" s="69" t="s">
        <v>7</v>
      </c>
      <c r="Q66" s="69" t="s">
        <v>8</v>
      </c>
      <c r="R66" s="69" t="s">
        <v>9</v>
      </c>
      <c r="S66" s="69" t="s">
        <v>10</v>
      </c>
      <c r="T66" s="69" t="s">
        <v>11</v>
      </c>
      <c r="U66" s="60"/>
      <c r="V66" s="3"/>
    </row>
    <row r="67" spans="2:22" ht="22.5" x14ac:dyDescent="0.55000000000000004">
      <c r="B67" s="176"/>
      <c r="C67" s="172"/>
      <c r="D67" s="170"/>
      <c r="E67" s="171"/>
      <c r="F67" s="172"/>
      <c r="G67" s="170"/>
      <c r="H67" s="170"/>
      <c r="I67" s="170"/>
      <c r="J67" s="171"/>
      <c r="K67" s="67"/>
      <c r="L67" s="176"/>
      <c r="M67" s="176"/>
      <c r="N67" s="47">
        <f t="shared" ref="N67:S67" si="15">ROUND(N40*N63/100,0)</f>
        <v>490</v>
      </c>
      <c r="O67" s="47">
        <f t="shared" si="15"/>
        <v>980</v>
      </c>
      <c r="P67" s="47">
        <f t="shared" si="15"/>
        <v>980</v>
      </c>
      <c r="Q67" s="47">
        <f t="shared" si="15"/>
        <v>980</v>
      </c>
      <c r="R67" s="47">
        <f t="shared" si="15"/>
        <v>980</v>
      </c>
      <c r="S67" s="47">
        <f t="shared" si="15"/>
        <v>980</v>
      </c>
      <c r="T67" s="46">
        <f>SUM(N67:S67)</f>
        <v>5390</v>
      </c>
      <c r="U67" s="32"/>
      <c r="V67" s="3"/>
    </row>
    <row r="68" spans="2:22" ht="22.5" x14ac:dyDescent="0.55000000000000004">
      <c r="B68" s="176"/>
      <c r="C68" s="172"/>
      <c r="D68" s="170"/>
      <c r="E68" s="171"/>
      <c r="F68" s="172"/>
      <c r="G68" s="170"/>
      <c r="H68" s="170"/>
      <c r="I68" s="170"/>
      <c r="J68" s="171"/>
      <c r="K68" s="67"/>
      <c r="L68" s="176"/>
      <c r="M68" s="176"/>
      <c r="N68" s="42" t="s">
        <v>13</v>
      </c>
      <c r="O68" s="42" t="s">
        <v>14</v>
      </c>
      <c r="P68" s="42" t="s">
        <v>15</v>
      </c>
      <c r="Q68" s="42" t="s">
        <v>16</v>
      </c>
      <c r="R68" s="42" t="s">
        <v>17</v>
      </c>
      <c r="S68" s="42" t="s">
        <v>18</v>
      </c>
      <c r="T68" s="42" t="s">
        <v>19</v>
      </c>
      <c r="U68" s="42" t="s">
        <v>20</v>
      </c>
      <c r="V68" s="3"/>
    </row>
    <row r="69" spans="2:22" ht="23" thickBot="1" x14ac:dyDescent="0.6">
      <c r="B69" s="177"/>
      <c r="C69" s="173"/>
      <c r="D69" s="174"/>
      <c r="E69" s="175"/>
      <c r="F69" s="173"/>
      <c r="G69" s="174"/>
      <c r="H69" s="174"/>
      <c r="I69" s="174"/>
      <c r="J69" s="175"/>
      <c r="K69" s="68"/>
      <c r="L69" s="177"/>
      <c r="M69" s="177"/>
      <c r="N69" s="57">
        <f>ROUND(N42*N65/100,0)</f>
        <v>980</v>
      </c>
      <c r="O69" s="57">
        <f>ROUND(O42*O65/100,0)</f>
        <v>980</v>
      </c>
      <c r="P69" s="57">
        <f>ROUND(P42*P65/100,0)</f>
        <v>980</v>
      </c>
      <c r="Q69" s="57">
        <f>ROUND(Q42*Q65/100,0)</f>
        <v>980</v>
      </c>
      <c r="R69" s="57">
        <f>ROUND(R42*R65/100,0)</f>
        <v>700</v>
      </c>
      <c r="S69" s="57"/>
      <c r="T69" s="58">
        <f>SUM(N69:S69)</f>
        <v>4620</v>
      </c>
      <c r="U69" s="58">
        <f>T67+T69</f>
        <v>10010</v>
      </c>
      <c r="V69" s="3"/>
    </row>
    <row r="70" spans="2:22" ht="22.5" x14ac:dyDescent="0.55000000000000004">
      <c r="B70" s="176" t="s">
        <v>92</v>
      </c>
      <c r="C70" s="172" t="s">
        <v>88</v>
      </c>
      <c r="D70" s="170"/>
      <c r="E70" s="171"/>
      <c r="F70" s="169" t="s">
        <v>54</v>
      </c>
      <c r="G70" s="170"/>
      <c r="H70" s="170"/>
      <c r="I70" s="170"/>
      <c r="J70" s="171"/>
      <c r="K70" s="67"/>
      <c r="L70" s="176" t="s">
        <v>21</v>
      </c>
      <c r="M70" s="176" t="s">
        <v>22</v>
      </c>
      <c r="N70" s="69" t="s">
        <v>5</v>
      </c>
      <c r="O70" s="69" t="s">
        <v>6</v>
      </c>
      <c r="P70" s="69" t="s">
        <v>7</v>
      </c>
      <c r="Q70" s="69" t="s">
        <v>8</v>
      </c>
      <c r="R70" s="69" t="s">
        <v>9</v>
      </c>
      <c r="S70" s="69" t="s">
        <v>10</v>
      </c>
      <c r="T70" s="69" t="s">
        <v>11</v>
      </c>
      <c r="U70" s="32"/>
      <c r="V70" s="3"/>
    </row>
    <row r="71" spans="2:22" ht="22.5" x14ac:dyDescent="0.55000000000000004">
      <c r="B71" s="176"/>
      <c r="C71" s="172"/>
      <c r="D71" s="170"/>
      <c r="E71" s="171"/>
      <c r="F71" s="172"/>
      <c r="G71" s="170"/>
      <c r="H71" s="170"/>
      <c r="I71" s="170"/>
      <c r="J71" s="171"/>
      <c r="K71" s="67"/>
      <c r="L71" s="176"/>
      <c r="M71" s="176"/>
      <c r="N71" s="46"/>
      <c r="O71" s="46"/>
      <c r="P71" s="46"/>
      <c r="Q71" s="46"/>
      <c r="R71" s="46"/>
      <c r="S71" s="46"/>
      <c r="T71" s="46">
        <f>SUM(N71:S71)</f>
        <v>0</v>
      </c>
      <c r="U71" s="32"/>
      <c r="V71" s="3"/>
    </row>
    <row r="72" spans="2:22" ht="22.5" x14ac:dyDescent="0.55000000000000004">
      <c r="B72" s="176"/>
      <c r="C72" s="172"/>
      <c r="D72" s="170"/>
      <c r="E72" s="171"/>
      <c r="F72" s="172"/>
      <c r="G72" s="170"/>
      <c r="H72" s="170"/>
      <c r="I72" s="170"/>
      <c r="J72" s="171"/>
      <c r="K72" s="67"/>
      <c r="L72" s="176"/>
      <c r="M72" s="176"/>
      <c r="N72" s="42" t="s">
        <v>13</v>
      </c>
      <c r="O72" s="42" t="s">
        <v>14</v>
      </c>
      <c r="P72" s="42" t="s">
        <v>15</v>
      </c>
      <c r="Q72" s="42" t="s">
        <v>16</v>
      </c>
      <c r="R72" s="42" t="s">
        <v>17</v>
      </c>
      <c r="S72" s="42" t="s">
        <v>18</v>
      </c>
      <c r="T72" s="42" t="s">
        <v>19</v>
      </c>
      <c r="U72" s="42" t="s">
        <v>20</v>
      </c>
      <c r="V72" s="3"/>
    </row>
    <row r="73" spans="2:22" ht="23" thickBot="1" x14ac:dyDescent="0.6">
      <c r="B73" s="177"/>
      <c r="C73" s="173"/>
      <c r="D73" s="174"/>
      <c r="E73" s="175"/>
      <c r="F73" s="173"/>
      <c r="G73" s="174"/>
      <c r="H73" s="174"/>
      <c r="I73" s="174"/>
      <c r="J73" s="175"/>
      <c r="K73" s="68"/>
      <c r="L73" s="177"/>
      <c r="M73" s="177"/>
      <c r="N73" s="58"/>
      <c r="O73" s="58"/>
      <c r="P73" s="58"/>
      <c r="Q73" s="58"/>
      <c r="R73" s="58">
        <v>-10</v>
      </c>
      <c r="S73" s="58"/>
      <c r="T73" s="58">
        <f>SUM(N73:S73)</f>
        <v>-10</v>
      </c>
      <c r="U73" s="58">
        <f>T71+T73</f>
        <v>-10</v>
      </c>
      <c r="V73" s="3"/>
    </row>
    <row r="74" spans="2:22" ht="30.65" customHeight="1" x14ac:dyDescent="0.55000000000000004">
      <c r="B74" s="176" t="s">
        <v>62</v>
      </c>
      <c r="C74" s="172" t="s">
        <v>90</v>
      </c>
      <c r="D74" s="170"/>
      <c r="E74" s="171"/>
      <c r="F74" s="169" t="s">
        <v>153</v>
      </c>
      <c r="G74" s="170"/>
      <c r="H74" s="170"/>
      <c r="I74" s="170"/>
      <c r="J74" s="171"/>
      <c r="K74" s="75" t="s">
        <v>210</v>
      </c>
      <c r="L74" s="176" t="s">
        <v>21</v>
      </c>
      <c r="M74" s="176" t="s">
        <v>22</v>
      </c>
      <c r="N74" s="69" t="s">
        <v>5</v>
      </c>
      <c r="O74" s="69" t="s">
        <v>6</v>
      </c>
      <c r="P74" s="69" t="s">
        <v>7</v>
      </c>
      <c r="Q74" s="69" t="s">
        <v>8</v>
      </c>
      <c r="R74" s="69" t="s">
        <v>9</v>
      </c>
      <c r="S74" s="69" t="s">
        <v>10</v>
      </c>
      <c r="T74" s="69" t="s">
        <v>11</v>
      </c>
      <c r="U74" s="32"/>
      <c r="V74" s="3"/>
    </row>
    <row r="75" spans="2:22" ht="30.65" customHeight="1" x14ac:dyDescent="0.55000000000000004">
      <c r="B75" s="176"/>
      <c r="C75" s="172"/>
      <c r="D75" s="170"/>
      <c r="E75" s="171"/>
      <c r="F75" s="172"/>
      <c r="G75" s="170"/>
      <c r="H75" s="170"/>
      <c r="I75" s="170"/>
      <c r="J75" s="171"/>
      <c r="K75" s="73" t="s">
        <v>211</v>
      </c>
      <c r="L75" s="176"/>
      <c r="M75" s="176"/>
      <c r="N75" s="47">
        <f>N67+N71</f>
        <v>490</v>
      </c>
      <c r="O75" s="47">
        <f t="shared" ref="O75:S77" si="16">O67+O71</f>
        <v>980</v>
      </c>
      <c r="P75" s="47">
        <f t="shared" si="16"/>
        <v>980</v>
      </c>
      <c r="Q75" s="47">
        <f t="shared" si="16"/>
        <v>980</v>
      </c>
      <c r="R75" s="47">
        <f t="shared" si="16"/>
        <v>980</v>
      </c>
      <c r="S75" s="47">
        <f t="shared" si="16"/>
        <v>980</v>
      </c>
      <c r="T75" s="46">
        <f>SUM(N75:S75)</f>
        <v>5390</v>
      </c>
      <c r="U75" s="32"/>
      <c r="V75" s="3"/>
    </row>
    <row r="76" spans="2:22" ht="30.65" customHeight="1" x14ac:dyDescent="0.55000000000000004">
      <c r="B76" s="176"/>
      <c r="C76" s="172"/>
      <c r="D76" s="170"/>
      <c r="E76" s="171"/>
      <c r="F76" s="172"/>
      <c r="G76" s="170"/>
      <c r="H76" s="170"/>
      <c r="I76" s="170"/>
      <c r="J76" s="171"/>
      <c r="K76" s="75" t="s">
        <v>212</v>
      </c>
      <c r="L76" s="176"/>
      <c r="M76" s="176"/>
      <c r="N76" s="42" t="s">
        <v>13</v>
      </c>
      <c r="O76" s="42" t="s">
        <v>14</v>
      </c>
      <c r="P76" s="42" t="s">
        <v>15</v>
      </c>
      <c r="Q76" s="42" t="s">
        <v>16</v>
      </c>
      <c r="R76" s="42" t="s">
        <v>17</v>
      </c>
      <c r="S76" s="42" t="s">
        <v>18</v>
      </c>
      <c r="T76" s="42" t="s">
        <v>19</v>
      </c>
      <c r="U76" s="42" t="s">
        <v>20</v>
      </c>
      <c r="V76" s="3"/>
    </row>
    <row r="77" spans="2:22" ht="30.65" customHeight="1" thickBot="1" x14ac:dyDescent="0.6">
      <c r="B77" s="177"/>
      <c r="C77" s="173"/>
      <c r="D77" s="174"/>
      <c r="E77" s="175"/>
      <c r="F77" s="173"/>
      <c r="G77" s="174"/>
      <c r="H77" s="174"/>
      <c r="I77" s="174"/>
      <c r="J77" s="175"/>
      <c r="K77" s="76" t="s">
        <v>213</v>
      </c>
      <c r="L77" s="177"/>
      <c r="M77" s="177"/>
      <c r="N77" s="57">
        <f>N69+N73</f>
        <v>980</v>
      </c>
      <c r="O77" s="57">
        <f t="shared" si="16"/>
        <v>980</v>
      </c>
      <c r="P77" s="57">
        <f t="shared" si="16"/>
        <v>980</v>
      </c>
      <c r="Q77" s="57">
        <f t="shared" si="16"/>
        <v>980</v>
      </c>
      <c r="R77" s="57">
        <f t="shared" si="16"/>
        <v>690</v>
      </c>
      <c r="S77" s="57">
        <f t="shared" si="16"/>
        <v>0</v>
      </c>
      <c r="T77" s="58">
        <f>SUM(N77:S77)</f>
        <v>4610</v>
      </c>
      <c r="U77" s="58">
        <f>T75+T77</f>
        <v>10000</v>
      </c>
      <c r="V77" s="3"/>
    </row>
    <row r="78" spans="2:22" ht="22.5" x14ac:dyDescent="0.55000000000000004">
      <c r="B78" s="176" t="s">
        <v>144</v>
      </c>
      <c r="C78" s="172" t="s">
        <v>83</v>
      </c>
      <c r="D78" s="170"/>
      <c r="E78" s="171"/>
      <c r="F78" s="169" t="s">
        <v>54</v>
      </c>
      <c r="G78" s="170"/>
      <c r="H78" s="170"/>
      <c r="I78" s="170"/>
      <c r="J78" s="171"/>
      <c r="K78" s="75" t="s">
        <v>154</v>
      </c>
      <c r="L78" s="176" t="s">
        <v>21</v>
      </c>
      <c r="M78" s="176" t="s">
        <v>22</v>
      </c>
      <c r="N78" s="69" t="s">
        <v>5</v>
      </c>
      <c r="O78" s="69" t="s">
        <v>6</v>
      </c>
      <c r="P78" s="69" t="s">
        <v>7</v>
      </c>
      <c r="Q78" s="69" t="s">
        <v>8</v>
      </c>
      <c r="R78" s="69" t="s">
        <v>9</v>
      </c>
      <c r="S78" s="69" t="s">
        <v>10</v>
      </c>
      <c r="T78" s="69" t="s">
        <v>11</v>
      </c>
      <c r="U78" s="32"/>
      <c r="V78" s="3"/>
    </row>
    <row r="79" spans="2:22" ht="22.5" x14ac:dyDescent="0.55000000000000004">
      <c r="B79" s="176"/>
      <c r="C79" s="172"/>
      <c r="D79" s="170"/>
      <c r="E79" s="171"/>
      <c r="F79" s="172"/>
      <c r="G79" s="170"/>
      <c r="H79" s="170"/>
      <c r="I79" s="170"/>
      <c r="J79" s="171"/>
      <c r="K79" s="75" t="s">
        <v>155</v>
      </c>
      <c r="L79" s="176"/>
      <c r="M79" s="176"/>
      <c r="N79" s="46">
        <v>200</v>
      </c>
      <c r="O79" s="46">
        <v>400</v>
      </c>
      <c r="P79" s="46">
        <v>400</v>
      </c>
      <c r="Q79" s="46">
        <v>400</v>
      </c>
      <c r="R79" s="46">
        <v>400</v>
      </c>
      <c r="S79" s="46">
        <v>400</v>
      </c>
      <c r="T79" s="46">
        <f>SUM(N79:S79)</f>
        <v>2200</v>
      </c>
      <c r="U79" s="32"/>
      <c r="V79" s="3"/>
    </row>
    <row r="80" spans="2:22" ht="22.5" x14ac:dyDescent="0.55000000000000004">
      <c r="B80" s="176"/>
      <c r="C80" s="172"/>
      <c r="D80" s="170"/>
      <c r="E80" s="171"/>
      <c r="F80" s="172"/>
      <c r="G80" s="170"/>
      <c r="H80" s="170"/>
      <c r="I80" s="170"/>
      <c r="J80" s="171"/>
      <c r="K80" s="75"/>
      <c r="L80" s="176"/>
      <c r="M80" s="176"/>
      <c r="N80" s="42" t="s">
        <v>13</v>
      </c>
      <c r="O80" s="42" t="s">
        <v>14</v>
      </c>
      <c r="P80" s="42" t="s">
        <v>15</v>
      </c>
      <c r="Q80" s="42" t="s">
        <v>16</v>
      </c>
      <c r="R80" s="42" t="s">
        <v>17</v>
      </c>
      <c r="S80" s="42" t="s">
        <v>18</v>
      </c>
      <c r="T80" s="42" t="s">
        <v>19</v>
      </c>
      <c r="U80" s="42" t="s">
        <v>20</v>
      </c>
      <c r="V80" s="3"/>
    </row>
    <row r="81" spans="2:22" ht="23" thickBot="1" x14ac:dyDescent="0.6">
      <c r="B81" s="177"/>
      <c r="C81" s="173"/>
      <c r="D81" s="174"/>
      <c r="E81" s="175"/>
      <c r="F81" s="173"/>
      <c r="G81" s="174"/>
      <c r="H81" s="174"/>
      <c r="I81" s="174"/>
      <c r="J81" s="175"/>
      <c r="K81" s="76"/>
      <c r="L81" s="177"/>
      <c r="M81" s="177"/>
      <c r="N81" s="58">
        <v>400</v>
      </c>
      <c r="O81" s="58">
        <v>400</v>
      </c>
      <c r="P81" s="58">
        <v>400</v>
      </c>
      <c r="Q81" s="58">
        <v>400</v>
      </c>
      <c r="R81" s="58">
        <v>300</v>
      </c>
      <c r="S81" s="58"/>
      <c r="T81" s="58">
        <f>SUM(N81:S81)</f>
        <v>1900</v>
      </c>
      <c r="U81" s="58">
        <f>T79+T81</f>
        <v>4100</v>
      </c>
      <c r="V81" s="3"/>
    </row>
    <row r="82" spans="2:22" ht="21.65" customHeight="1" x14ac:dyDescent="0.55000000000000004">
      <c r="B82" s="176" t="s">
        <v>94</v>
      </c>
      <c r="C82" s="172" t="s">
        <v>84</v>
      </c>
      <c r="D82" s="170"/>
      <c r="E82" s="171"/>
      <c r="F82" s="169" t="s">
        <v>54</v>
      </c>
      <c r="G82" s="170"/>
      <c r="H82" s="170"/>
      <c r="I82" s="170"/>
      <c r="J82" s="171"/>
      <c r="K82" s="75" t="s">
        <v>157</v>
      </c>
      <c r="L82" s="176" t="s">
        <v>21</v>
      </c>
      <c r="M82" s="176" t="s">
        <v>22</v>
      </c>
      <c r="N82" s="69" t="s">
        <v>5</v>
      </c>
      <c r="O82" s="69" t="s">
        <v>6</v>
      </c>
      <c r="P82" s="69" t="s">
        <v>7</v>
      </c>
      <c r="Q82" s="69" t="s">
        <v>8</v>
      </c>
      <c r="R82" s="69" t="s">
        <v>9</v>
      </c>
      <c r="S82" s="69" t="s">
        <v>10</v>
      </c>
      <c r="T82" s="69" t="s">
        <v>11</v>
      </c>
      <c r="U82" s="32"/>
      <c r="V82" s="3"/>
    </row>
    <row r="83" spans="2:22" ht="22.5" x14ac:dyDescent="0.55000000000000004">
      <c r="B83" s="176"/>
      <c r="C83" s="172"/>
      <c r="D83" s="170"/>
      <c r="E83" s="171"/>
      <c r="F83" s="172"/>
      <c r="G83" s="170"/>
      <c r="H83" s="170"/>
      <c r="I83" s="170"/>
      <c r="J83" s="171"/>
      <c r="K83" s="75" t="s">
        <v>156</v>
      </c>
      <c r="L83" s="176"/>
      <c r="M83" s="176"/>
      <c r="N83" s="46">
        <v>100</v>
      </c>
      <c r="O83" s="46">
        <v>200</v>
      </c>
      <c r="P83" s="46">
        <v>200</v>
      </c>
      <c r="Q83" s="46">
        <v>200</v>
      </c>
      <c r="R83" s="46">
        <v>200</v>
      </c>
      <c r="S83" s="46">
        <v>200</v>
      </c>
      <c r="T83" s="46">
        <f>SUM(N83:S83)</f>
        <v>1100</v>
      </c>
      <c r="U83" s="32"/>
      <c r="V83" s="3"/>
    </row>
    <row r="84" spans="2:22" ht="22.5" x14ac:dyDescent="0.55000000000000004">
      <c r="B84" s="176"/>
      <c r="C84" s="172"/>
      <c r="D84" s="170"/>
      <c r="E84" s="171"/>
      <c r="F84" s="172"/>
      <c r="G84" s="170"/>
      <c r="H84" s="170"/>
      <c r="I84" s="170"/>
      <c r="J84" s="171"/>
      <c r="K84" s="75" t="s">
        <v>158</v>
      </c>
      <c r="L84" s="176"/>
      <c r="M84" s="176"/>
      <c r="N84" s="42" t="s">
        <v>13</v>
      </c>
      <c r="O84" s="42" t="s">
        <v>14</v>
      </c>
      <c r="P84" s="42" t="s">
        <v>15</v>
      </c>
      <c r="Q84" s="42" t="s">
        <v>16</v>
      </c>
      <c r="R84" s="42" t="s">
        <v>17</v>
      </c>
      <c r="S84" s="42" t="s">
        <v>18</v>
      </c>
      <c r="T84" s="42" t="s">
        <v>19</v>
      </c>
      <c r="U84" s="42" t="s">
        <v>20</v>
      </c>
      <c r="V84" s="3"/>
    </row>
    <row r="85" spans="2:22" ht="23" thickBot="1" x14ac:dyDescent="0.6">
      <c r="B85" s="177"/>
      <c r="C85" s="173"/>
      <c r="D85" s="174"/>
      <c r="E85" s="175"/>
      <c r="F85" s="173"/>
      <c r="G85" s="174"/>
      <c r="H85" s="174"/>
      <c r="I85" s="174"/>
      <c r="J85" s="175"/>
      <c r="K85" s="76" t="s">
        <v>159</v>
      </c>
      <c r="L85" s="177"/>
      <c r="M85" s="177"/>
      <c r="N85" s="58">
        <v>200</v>
      </c>
      <c r="O85" s="58">
        <v>200</v>
      </c>
      <c r="P85" s="58">
        <v>200</v>
      </c>
      <c r="Q85" s="58">
        <v>200</v>
      </c>
      <c r="R85" s="58">
        <v>150</v>
      </c>
      <c r="S85" s="58"/>
      <c r="T85" s="58">
        <f>SUM(N85:S85)</f>
        <v>950</v>
      </c>
      <c r="U85" s="58">
        <f>T83+T85</f>
        <v>2050</v>
      </c>
      <c r="V85" s="3"/>
    </row>
    <row r="86" spans="2:22" ht="22.5" x14ac:dyDescent="0.55000000000000004">
      <c r="B86" s="176" t="s">
        <v>96</v>
      </c>
      <c r="C86" s="172" t="s">
        <v>85</v>
      </c>
      <c r="D86" s="170"/>
      <c r="E86" s="171"/>
      <c r="F86" s="169" t="s">
        <v>54</v>
      </c>
      <c r="G86" s="170"/>
      <c r="H86" s="170"/>
      <c r="I86" s="170"/>
      <c r="J86" s="171"/>
      <c r="K86" s="75" t="s">
        <v>160</v>
      </c>
      <c r="L86" s="176" t="s">
        <v>21</v>
      </c>
      <c r="M86" s="176" t="s">
        <v>22</v>
      </c>
      <c r="N86" s="69" t="s">
        <v>5</v>
      </c>
      <c r="O86" s="69" t="s">
        <v>6</v>
      </c>
      <c r="P86" s="69" t="s">
        <v>7</v>
      </c>
      <c r="Q86" s="69" t="s">
        <v>8</v>
      </c>
      <c r="R86" s="69" t="s">
        <v>9</v>
      </c>
      <c r="S86" s="69" t="s">
        <v>10</v>
      </c>
      <c r="T86" s="69" t="s">
        <v>11</v>
      </c>
      <c r="U86" s="32"/>
      <c r="V86" s="3"/>
    </row>
    <row r="87" spans="2:22" ht="22.5" x14ac:dyDescent="0.55000000000000004">
      <c r="B87" s="176"/>
      <c r="C87" s="172"/>
      <c r="D87" s="170"/>
      <c r="E87" s="171"/>
      <c r="F87" s="172"/>
      <c r="G87" s="170"/>
      <c r="H87" s="170"/>
      <c r="I87" s="170"/>
      <c r="J87" s="171"/>
      <c r="K87" s="75" t="s">
        <v>161</v>
      </c>
      <c r="L87" s="176"/>
      <c r="M87" s="176"/>
      <c r="N87" s="46">
        <v>45</v>
      </c>
      <c r="O87" s="46">
        <v>85</v>
      </c>
      <c r="P87" s="46">
        <v>85</v>
      </c>
      <c r="Q87" s="46">
        <v>85</v>
      </c>
      <c r="R87" s="46">
        <v>85</v>
      </c>
      <c r="S87" s="46">
        <v>85</v>
      </c>
      <c r="T87" s="46">
        <f>SUM(N87:S87)</f>
        <v>470</v>
      </c>
      <c r="U87" s="32"/>
      <c r="V87" s="3"/>
    </row>
    <row r="88" spans="2:22" ht="22.5" x14ac:dyDescent="0.55000000000000004">
      <c r="B88" s="176"/>
      <c r="C88" s="172"/>
      <c r="D88" s="170"/>
      <c r="E88" s="171"/>
      <c r="F88" s="172"/>
      <c r="G88" s="170"/>
      <c r="H88" s="170"/>
      <c r="I88" s="170"/>
      <c r="J88" s="171"/>
      <c r="K88" s="75" t="s">
        <v>158</v>
      </c>
      <c r="L88" s="176"/>
      <c r="M88" s="176"/>
      <c r="N88" s="42" t="s">
        <v>13</v>
      </c>
      <c r="O88" s="42" t="s">
        <v>14</v>
      </c>
      <c r="P88" s="42" t="s">
        <v>15</v>
      </c>
      <c r="Q88" s="42" t="s">
        <v>16</v>
      </c>
      <c r="R88" s="42" t="s">
        <v>17</v>
      </c>
      <c r="S88" s="42" t="s">
        <v>18</v>
      </c>
      <c r="T88" s="42" t="s">
        <v>19</v>
      </c>
      <c r="U88" s="42" t="s">
        <v>20</v>
      </c>
      <c r="V88" s="3"/>
    </row>
    <row r="89" spans="2:22" ht="23" thickBot="1" x14ac:dyDescent="0.6">
      <c r="B89" s="177"/>
      <c r="C89" s="173"/>
      <c r="D89" s="174"/>
      <c r="E89" s="175"/>
      <c r="F89" s="173"/>
      <c r="G89" s="174"/>
      <c r="H89" s="174"/>
      <c r="I89" s="174"/>
      <c r="J89" s="175"/>
      <c r="K89" s="76" t="s">
        <v>162</v>
      </c>
      <c r="L89" s="177"/>
      <c r="M89" s="177"/>
      <c r="N89" s="58">
        <v>85</v>
      </c>
      <c r="O89" s="58">
        <v>85</v>
      </c>
      <c r="P89" s="58">
        <v>85</v>
      </c>
      <c r="Q89" s="58">
        <v>85</v>
      </c>
      <c r="R89" s="58">
        <v>40</v>
      </c>
      <c r="S89" s="58"/>
      <c r="T89" s="58">
        <f>SUM(N89:S89)</f>
        <v>380</v>
      </c>
      <c r="U89" s="58">
        <f>T87+T89</f>
        <v>850</v>
      </c>
      <c r="V89" s="3"/>
    </row>
    <row r="90" spans="2:22" ht="22.5" x14ac:dyDescent="0.55000000000000004">
      <c r="B90" s="178" t="s">
        <v>145</v>
      </c>
      <c r="C90" s="199" t="s">
        <v>82</v>
      </c>
      <c r="D90" s="200"/>
      <c r="E90" s="201"/>
      <c r="F90" s="202" t="s">
        <v>147</v>
      </c>
      <c r="G90" s="200"/>
      <c r="H90" s="200"/>
      <c r="I90" s="200"/>
      <c r="J90" s="201"/>
      <c r="K90" s="81"/>
      <c r="L90" s="178" t="s">
        <v>21</v>
      </c>
      <c r="M90" s="178" t="s">
        <v>22</v>
      </c>
      <c r="N90" s="59" t="s">
        <v>5</v>
      </c>
      <c r="O90" s="59" t="s">
        <v>6</v>
      </c>
      <c r="P90" s="59" t="s">
        <v>7</v>
      </c>
      <c r="Q90" s="59" t="s">
        <v>8</v>
      </c>
      <c r="R90" s="59" t="s">
        <v>9</v>
      </c>
      <c r="S90" s="59" t="s">
        <v>10</v>
      </c>
      <c r="T90" s="59" t="s">
        <v>11</v>
      </c>
      <c r="U90" s="60"/>
      <c r="V90" s="3"/>
    </row>
    <row r="91" spans="2:22" ht="22.5" x14ac:dyDescent="0.55000000000000004">
      <c r="B91" s="176"/>
      <c r="C91" s="172"/>
      <c r="D91" s="170"/>
      <c r="E91" s="171"/>
      <c r="F91" s="172"/>
      <c r="G91" s="170"/>
      <c r="H91" s="170"/>
      <c r="I91" s="170"/>
      <c r="J91" s="171"/>
      <c r="K91" s="79" t="s">
        <v>202</v>
      </c>
      <c r="L91" s="176"/>
      <c r="M91" s="176"/>
      <c r="N91" s="47">
        <f>N79+N83+N87</f>
        <v>345</v>
      </c>
      <c r="O91" s="47">
        <f t="shared" ref="O91:S93" si="17">O79+O83+O87</f>
        <v>685</v>
      </c>
      <c r="P91" s="47">
        <f t="shared" si="17"/>
        <v>685</v>
      </c>
      <c r="Q91" s="47">
        <f t="shared" si="17"/>
        <v>685</v>
      </c>
      <c r="R91" s="47">
        <f t="shared" si="17"/>
        <v>685</v>
      </c>
      <c r="S91" s="47">
        <f t="shared" si="17"/>
        <v>685</v>
      </c>
      <c r="T91" s="46">
        <f>SUM(N91:S91)</f>
        <v>3770</v>
      </c>
      <c r="U91" s="32"/>
      <c r="V91" s="3"/>
    </row>
    <row r="92" spans="2:22" ht="22.5" x14ac:dyDescent="0.55000000000000004">
      <c r="B92" s="176"/>
      <c r="C92" s="172"/>
      <c r="D92" s="170"/>
      <c r="E92" s="171"/>
      <c r="F92" s="172"/>
      <c r="G92" s="170"/>
      <c r="H92" s="170"/>
      <c r="I92" s="170"/>
      <c r="J92" s="171"/>
      <c r="K92" s="79"/>
      <c r="L92" s="176"/>
      <c r="M92" s="176"/>
      <c r="N92" s="42" t="s">
        <v>13</v>
      </c>
      <c r="O92" s="42" t="s">
        <v>14</v>
      </c>
      <c r="P92" s="42" t="s">
        <v>15</v>
      </c>
      <c r="Q92" s="42" t="s">
        <v>16</v>
      </c>
      <c r="R92" s="42" t="s">
        <v>17</v>
      </c>
      <c r="S92" s="42" t="s">
        <v>18</v>
      </c>
      <c r="T92" s="42" t="s">
        <v>19</v>
      </c>
      <c r="U92" s="42" t="s">
        <v>20</v>
      </c>
      <c r="V92" s="3"/>
    </row>
    <row r="93" spans="2:22" ht="23" thickBot="1" x14ac:dyDescent="0.6">
      <c r="B93" s="177"/>
      <c r="C93" s="173"/>
      <c r="D93" s="174"/>
      <c r="E93" s="175"/>
      <c r="F93" s="173"/>
      <c r="G93" s="174"/>
      <c r="H93" s="174"/>
      <c r="I93" s="174"/>
      <c r="J93" s="175"/>
      <c r="K93" s="80"/>
      <c r="L93" s="177"/>
      <c r="M93" s="177"/>
      <c r="N93" s="57">
        <f>N81+N85+N89</f>
        <v>685</v>
      </c>
      <c r="O93" s="57">
        <f t="shared" si="17"/>
        <v>685</v>
      </c>
      <c r="P93" s="57">
        <f t="shared" si="17"/>
        <v>685</v>
      </c>
      <c r="Q93" s="57">
        <f t="shared" si="17"/>
        <v>685</v>
      </c>
      <c r="R93" s="57">
        <f t="shared" si="17"/>
        <v>490</v>
      </c>
      <c r="S93" s="57">
        <f t="shared" si="17"/>
        <v>0</v>
      </c>
      <c r="T93" s="58">
        <f>SUM(N93:S93)</f>
        <v>3230</v>
      </c>
      <c r="U93" s="58">
        <f>T91+T93</f>
        <v>7000</v>
      </c>
      <c r="V93" s="3"/>
    </row>
    <row r="94" spans="2:22" ht="22.5" x14ac:dyDescent="0.55000000000000004">
      <c r="B94" s="178" t="s">
        <v>146</v>
      </c>
      <c r="C94" s="199" t="s">
        <v>97</v>
      </c>
      <c r="D94" s="200"/>
      <c r="E94" s="201"/>
      <c r="F94" s="202" t="s">
        <v>149</v>
      </c>
      <c r="G94" s="200"/>
      <c r="H94" s="200"/>
      <c r="I94" s="200"/>
      <c r="J94" s="201"/>
      <c r="K94" s="81"/>
      <c r="L94" s="178" t="s">
        <v>21</v>
      </c>
      <c r="M94" s="178" t="s">
        <v>22</v>
      </c>
      <c r="N94" s="59" t="s">
        <v>5</v>
      </c>
      <c r="O94" s="59" t="s">
        <v>6</v>
      </c>
      <c r="P94" s="59" t="s">
        <v>7</v>
      </c>
      <c r="Q94" s="59" t="s">
        <v>8</v>
      </c>
      <c r="R94" s="59" t="s">
        <v>9</v>
      </c>
      <c r="S94" s="59" t="s">
        <v>10</v>
      </c>
      <c r="T94" s="59" t="s">
        <v>11</v>
      </c>
      <c r="U94" s="60"/>
      <c r="V94" s="3"/>
    </row>
    <row r="95" spans="2:22" ht="22.5" x14ac:dyDescent="0.55000000000000004">
      <c r="B95" s="176"/>
      <c r="C95" s="172"/>
      <c r="D95" s="170"/>
      <c r="E95" s="171"/>
      <c r="F95" s="172"/>
      <c r="G95" s="170"/>
      <c r="H95" s="170"/>
      <c r="I95" s="170"/>
      <c r="J95" s="171"/>
      <c r="K95" s="79" t="s">
        <v>152</v>
      </c>
      <c r="L95" s="176"/>
      <c r="M95" s="176"/>
      <c r="N95" s="47">
        <f>N67-N91</f>
        <v>145</v>
      </c>
      <c r="O95" s="47">
        <f t="shared" ref="N95:S97" si="18">O67-O91</f>
        <v>295</v>
      </c>
      <c r="P95" s="47">
        <f t="shared" si="18"/>
        <v>295</v>
      </c>
      <c r="Q95" s="47">
        <f t="shared" si="18"/>
        <v>295</v>
      </c>
      <c r="R95" s="47">
        <f t="shared" si="18"/>
        <v>295</v>
      </c>
      <c r="S95" s="47">
        <f t="shared" si="18"/>
        <v>295</v>
      </c>
      <c r="T95" s="46">
        <f>SUM(N95:S95)</f>
        <v>1620</v>
      </c>
      <c r="U95" s="32"/>
      <c r="V95" s="3"/>
    </row>
    <row r="96" spans="2:22" ht="22.5" x14ac:dyDescent="0.55000000000000004">
      <c r="B96" s="176"/>
      <c r="C96" s="172"/>
      <c r="D96" s="170"/>
      <c r="E96" s="171"/>
      <c r="F96" s="172"/>
      <c r="G96" s="170"/>
      <c r="H96" s="170"/>
      <c r="I96" s="170"/>
      <c r="J96" s="171"/>
      <c r="K96" s="79"/>
      <c r="L96" s="176"/>
      <c r="M96" s="176"/>
      <c r="N96" s="42" t="s">
        <v>13</v>
      </c>
      <c r="O96" s="42" t="s">
        <v>14</v>
      </c>
      <c r="P96" s="42" t="s">
        <v>15</v>
      </c>
      <c r="Q96" s="42" t="s">
        <v>16</v>
      </c>
      <c r="R96" s="42" t="s">
        <v>17</v>
      </c>
      <c r="S96" s="42" t="s">
        <v>18</v>
      </c>
      <c r="T96" s="42" t="s">
        <v>19</v>
      </c>
      <c r="U96" s="42" t="s">
        <v>20</v>
      </c>
      <c r="V96" s="3"/>
    </row>
    <row r="97" spans="1:22" ht="23" thickBot="1" x14ac:dyDescent="0.6">
      <c r="B97" s="177"/>
      <c r="C97" s="173"/>
      <c r="D97" s="174"/>
      <c r="E97" s="175"/>
      <c r="F97" s="173"/>
      <c r="G97" s="174"/>
      <c r="H97" s="174"/>
      <c r="I97" s="174"/>
      <c r="J97" s="175"/>
      <c r="K97" s="80"/>
      <c r="L97" s="177"/>
      <c r="M97" s="177"/>
      <c r="N97" s="57">
        <f t="shared" si="18"/>
        <v>295</v>
      </c>
      <c r="O97" s="57">
        <f t="shared" si="18"/>
        <v>295</v>
      </c>
      <c r="P97" s="57">
        <f t="shared" si="18"/>
        <v>295</v>
      </c>
      <c r="Q97" s="57">
        <f t="shared" si="18"/>
        <v>295</v>
      </c>
      <c r="R97" s="57">
        <f t="shared" si="18"/>
        <v>210</v>
      </c>
      <c r="S97" s="57">
        <f t="shared" si="18"/>
        <v>0</v>
      </c>
      <c r="T97" s="58">
        <f>SUM(N97:S97)</f>
        <v>1390</v>
      </c>
      <c r="U97" s="58">
        <f>T95+T97</f>
        <v>3010</v>
      </c>
      <c r="V97" s="3"/>
    </row>
    <row r="98" spans="1:22" ht="22.5" x14ac:dyDescent="0.55000000000000004">
      <c r="B98" s="176" t="s">
        <v>148</v>
      </c>
      <c r="C98" s="172" t="s">
        <v>98</v>
      </c>
      <c r="D98" s="170"/>
      <c r="E98" s="171"/>
      <c r="F98" s="169" t="s">
        <v>150</v>
      </c>
      <c r="G98" s="170"/>
      <c r="H98" s="170"/>
      <c r="I98" s="170"/>
      <c r="J98" s="171"/>
      <c r="K98" s="79"/>
      <c r="L98" s="176"/>
      <c r="M98" s="176" t="s">
        <v>55</v>
      </c>
      <c r="N98" s="69" t="s">
        <v>5</v>
      </c>
      <c r="O98" s="69" t="s">
        <v>6</v>
      </c>
      <c r="P98" s="69" t="s">
        <v>7</v>
      </c>
      <c r="Q98" s="69" t="s">
        <v>8</v>
      </c>
      <c r="R98" s="69" t="s">
        <v>9</v>
      </c>
      <c r="S98" s="69" t="s">
        <v>10</v>
      </c>
      <c r="T98" s="69" t="s">
        <v>11</v>
      </c>
      <c r="U98" s="32"/>
      <c r="V98" s="3"/>
    </row>
    <row r="99" spans="1:22" ht="22.5" x14ac:dyDescent="0.55000000000000004">
      <c r="B99" s="176"/>
      <c r="C99" s="172"/>
      <c r="D99" s="170"/>
      <c r="E99" s="171"/>
      <c r="F99" s="172"/>
      <c r="G99" s="170"/>
      <c r="H99" s="170"/>
      <c r="I99" s="170"/>
      <c r="J99" s="171"/>
      <c r="K99" s="79" t="s">
        <v>152</v>
      </c>
      <c r="L99" s="176"/>
      <c r="M99" s="176"/>
      <c r="N99" s="51">
        <f>IF(OR(N95=0,N95=""),"",ROUND(N95/N75*100,0))</f>
        <v>30</v>
      </c>
      <c r="O99" s="51">
        <f t="shared" ref="O99:U101" si="19">IF(OR(O95=0,O95=""),"",ROUND(O95/O75*100,0))</f>
        <v>30</v>
      </c>
      <c r="P99" s="51">
        <f t="shared" si="19"/>
        <v>30</v>
      </c>
      <c r="Q99" s="51">
        <f t="shared" si="19"/>
        <v>30</v>
      </c>
      <c r="R99" s="51">
        <f t="shared" si="19"/>
        <v>30</v>
      </c>
      <c r="S99" s="51">
        <f t="shared" si="19"/>
        <v>30</v>
      </c>
      <c r="T99" s="51">
        <f t="shared" si="19"/>
        <v>30</v>
      </c>
      <c r="U99" s="32"/>
      <c r="V99" s="3"/>
    </row>
    <row r="100" spans="1:22" ht="22.5" x14ac:dyDescent="0.55000000000000004">
      <c r="B100" s="176"/>
      <c r="C100" s="172"/>
      <c r="D100" s="170"/>
      <c r="E100" s="171"/>
      <c r="F100" s="172"/>
      <c r="G100" s="170"/>
      <c r="H100" s="170"/>
      <c r="I100" s="170"/>
      <c r="J100" s="171"/>
      <c r="K100" s="79"/>
      <c r="L100" s="176"/>
      <c r="M100" s="176"/>
      <c r="N100" s="42" t="s">
        <v>13</v>
      </c>
      <c r="O100" s="42" t="s">
        <v>14</v>
      </c>
      <c r="P100" s="42" t="s">
        <v>15</v>
      </c>
      <c r="Q100" s="42" t="s">
        <v>16</v>
      </c>
      <c r="R100" s="42" t="s">
        <v>17</v>
      </c>
      <c r="S100" s="42" t="s">
        <v>18</v>
      </c>
      <c r="T100" s="42" t="s">
        <v>19</v>
      </c>
      <c r="U100" s="42" t="s">
        <v>20</v>
      </c>
      <c r="V100" s="3"/>
    </row>
    <row r="101" spans="1:22" ht="22.5" x14ac:dyDescent="0.55000000000000004">
      <c r="B101" s="203"/>
      <c r="C101" s="204"/>
      <c r="D101" s="205"/>
      <c r="E101" s="206"/>
      <c r="F101" s="204"/>
      <c r="G101" s="205"/>
      <c r="H101" s="205"/>
      <c r="I101" s="205"/>
      <c r="J101" s="206"/>
      <c r="K101" s="82"/>
      <c r="L101" s="203"/>
      <c r="M101" s="203"/>
      <c r="N101" s="51">
        <f>IF(OR(N97=0,N97=""),"",ROUND(N97/N77*100,0))</f>
        <v>30</v>
      </c>
      <c r="O101" s="51">
        <f t="shared" si="19"/>
        <v>30</v>
      </c>
      <c r="P101" s="51">
        <f t="shared" si="19"/>
        <v>30</v>
      </c>
      <c r="Q101" s="51">
        <f t="shared" si="19"/>
        <v>30</v>
      </c>
      <c r="R101" s="51">
        <f t="shared" si="19"/>
        <v>30</v>
      </c>
      <c r="S101" s="51" t="str">
        <f t="shared" si="19"/>
        <v/>
      </c>
      <c r="T101" s="51">
        <f t="shared" si="19"/>
        <v>30</v>
      </c>
      <c r="U101" s="51">
        <f t="shared" si="19"/>
        <v>30</v>
      </c>
      <c r="V101" s="3"/>
    </row>
    <row r="102" spans="1:22" x14ac:dyDescent="0.55000000000000004">
      <c r="A102" s="3"/>
      <c r="B102" s="3"/>
      <c r="C102" s="3"/>
      <c r="D102" s="3"/>
      <c r="E102" s="3"/>
      <c r="F102" s="3"/>
      <c r="G102" s="3"/>
      <c r="H102" s="3"/>
      <c r="I102" s="3"/>
      <c r="J102" s="3"/>
      <c r="K102" s="3"/>
      <c r="L102" s="3"/>
      <c r="M102" s="3"/>
      <c r="N102" s="3"/>
      <c r="O102" s="3"/>
      <c r="P102" s="3"/>
      <c r="Q102" s="3"/>
      <c r="R102" s="3"/>
      <c r="S102" s="3"/>
      <c r="T102" s="3"/>
      <c r="U102" s="3"/>
      <c r="V102" s="3"/>
    </row>
  </sheetData>
  <mergeCells count="119">
    <mergeCell ref="M82:M85"/>
    <mergeCell ref="M86:M89"/>
    <mergeCell ref="M74:M77"/>
    <mergeCell ref="L78:L81"/>
    <mergeCell ref="M78:M81"/>
    <mergeCell ref="B58:B61"/>
    <mergeCell ref="C58:E61"/>
    <mergeCell ref="F58:J61"/>
    <mergeCell ref="L58:L61"/>
    <mergeCell ref="M58:M61"/>
    <mergeCell ref="B74:B77"/>
    <mergeCell ref="C74:E77"/>
    <mergeCell ref="F74:J77"/>
    <mergeCell ref="L74:L77"/>
    <mergeCell ref="B78:B81"/>
    <mergeCell ref="C78:E81"/>
    <mergeCell ref="F78:J81"/>
    <mergeCell ref="M66:M69"/>
    <mergeCell ref="M70:M73"/>
    <mergeCell ref="B62:B65"/>
    <mergeCell ref="C62:E65"/>
    <mergeCell ref="F62:J65"/>
    <mergeCell ref="L62:L65"/>
    <mergeCell ref="M62:M65"/>
    <mergeCell ref="B98:B101"/>
    <mergeCell ref="C98:E101"/>
    <mergeCell ref="F98:J101"/>
    <mergeCell ref="L98:L101"/>
    <mergeCell ref="M98:M101"/>
    <mergeCell ref="M90:M93"/>
    <mergeCell ref="B94:B97"/>
    <mergeCell ref="C94:E97"/>
    <mergeCell ref="F94:J97"/>
    <mergeCell ref="L94:L97"/>
    <mergeCell ref="M94:M97"/>
    <mergeCell ref="F43:J45"/>
    <mergeCell ref="L43:L45"/>
    <mergeCell ref="B46:B49"/>
    <mergeCell ref="C46:E49"/>
    <mergeCell ref="F46:J49"/>
    <mergeCell ref="L46:L49"/>
    <mergeCell ref="B50:B53"/>
    <mergeCell ref="C50:E53"/>
    <mergeCell ref="F50:J53"/>
    <mergeCell ref="L50:L53"/>
    <mergeCell ref="L54:L57"/>
    <mergeCell ref="B90:B93"/>
    <mergeCell ref="C90:E93"/>
    <mergeCell ref="F90:J93"/>
    <mergeCell ref="L90:L93"/>
    <mergeCell ref="B82:B85"/>
    <mergeCell ref="C82:E85"/>
    <mergeCell ref="F82:J85"/>
    <mergeCell ref="L82:L85"/>
    <mergeCell ref="B86:B89"/>
    <mergeCell ref="C86:E89"/>
    <mergeCell ref="F86:J89"/>
    <mergeCell ref="L86:L89"/>
    <mergeCell ref="B66:B69"/>
    <mergeCell ref="C66:E69"/>
    <mergeCell ref="F66:J69"/>
    <mergeCell ref="L66:L69"/>
    <mergeCell ref="B70:B73"/>
    <mergeCell ref="C70:E73"/>
    <mergeCell ref="F70:J73"/>
    <mergeCell ref="L70:L73"/>
    <mergeCell ref="M50:M53"/>
    <mergeCell ref="M54:M57"/>
    <mergeCell ref="B31:B34"/>
    <mergeCell ref="C31:E34"/>
    <mergeCell ref="F31:J34"/>
    <mergeCell ref="L31:L34"/>
    <mergeCell ref="M31:M34"/>
    <mergeCell ref="B35:B38"/>
    <mergeCell ref="C35:E38"/>
    <mergeCell ref="F35:J38"/>
    <mergeCell ref="L35:L38"/>
    <mergeCell ref="M35:M38"/>
    <mergeCell ref="B39:B42"/>
    <mergeCell ref="C39:E42"/>
    <mergeCell ref="F39:J42"/>
    <mergeCell ref="L39:L42"/>
    <mergeCell ref="M39:M42"/>
    <mergeCell ref="B43:B45"/>
    <mergeCell ref="C43:E45"/>
    <mergeCell ref="M43:M45"/>
    <mergeCell ref="M46:M49"/>
    <mergeCell ref="B54:B57"/>
    <mergeCell ref="C54:E57"/>
    <mergeCell ref="F54:J57"/>
    <mergeCell ref="M24:M26"/>
    <mergeCell ref="B27:B30"/>
    <mergeCell ref="C27:E30"/>
    <mergeCell ref="F27:J30"/>
    <mergeCell ref="L27:L30"/>
    <mergeCell ref="M27:M30"/>
    <mergeCell ref="C22:E22"/>
    <mergeCell ref="F22:J22"/>
    <mergeCell ref="B24:B26"/>
    <mergeCell ref="C24:E26"/>
    <mergeCell ref="F24:J26"/>
    <mergeCell ref="L24:L26"/>
    <mergeCell ref="B2:I2"/>
    <mergeCell ref="J2:M2"/>
    <mergeCell ref="B4:U4"/>
    <mergeCell ref="B5:U5"/>
    <mergeCell ref="C7:E7"/>
    <mergeCell ref="G7:I7"/>
    <mergeCell ref="M19:P19"/>
    <mergeCell ref="B18:F18"/>
    <mergeCell ref="N22:U22"/>
    <mergeCell ref="B19:G19"/>
    <mergeCell ref="H19:L19"/>
    <mergeCell ref="Q19:T19"/>
    <mergeCell ref="B21:U21"/>
    <mergeCell ref="B9:U9"/>
    <mergeCell ref="B11:U11"/>
    <mergeCell ref="D15:I15"/>
    <mergeCell ref="D16:I16"/>
  </mergeCells>
  <phoneticPr fontId="1"/>
  <printOptions horizontalCentered="1"/>
  <pageMargins left="0" right="0" top="0.74803149606299213" bottom="0.74803149606299213" header="0.31496062992125984" footer="0.31496062992125984"/>
  <pageSetup paperSize="8" scale="65"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59999389629810485"/>
  </sheetPr>
  <dimension ref="A1:V96"/>
  <sheetViews>
    <sheetView showGridLines="0" zoomScale="60" zoomScaleNormal="60" workbookViewId="0"/>
  </sheetViews>
  <sheetFormatPr defaultRowHeight="18" x14ac:dyDescent="0.55000000000000004"/>
  <cols>
    <col min="1" max="1" width="4" customWidth="1"/>
    <col min="6" max="6" width="48.6640625" customWidth="1"/>
    <col min="7" max="7" width="45.08203125" customWidth="1"/>
    <col min="8" max="8" width="43.4140625" customWidth="1"/>
    <col min="9" max="21" width="8.203125E-2" hidden="1" customWidth="1"/>
  </cols>
  <sheetData>
    <row r="1" spans="1:22" ht="25.5" x14ac:dyDescent="0.85">
      <c r="A1" s="1"/>
      <c r="B1" s="117" t="s">
        <v>26</v>
      </c>
      <c r="C1" s="117"/>
      <c r="D1" s="117"/>
      <c r="E1" s="117"/>
      <c r="F1" s="117"/>
      <c r="G1" s="117"/>
      <c r="H1" s="117"/>
      <c r="I1" s="117"/>
      <c r="J1" s="117"/>
      <c r="K1" s="117"/>
      <c r="L1" s="118"/>
      <c r="M1" s="118"/>
      <c r="N1" s="118"/>
      <c r="O1" s="118"/>
      <c r="P1" s="118"/>
      <c r="Q1" s="118"/>
      <c r="R1" s="118"/>
      <c r="S1" s="118"/>
      <c r="T1" s="119"/>
      <c r="U1" s="120"/>
      <c r="V1" s="124"/>
    </row>
    <row r="2" spans="1:22" ht="38" x14ac:dyDescent="1.25">
      <c r="A2" s="1"/>
      <c r="B2" s="223" t="s">
        <v>217</v>
      </c>
      <c r="C2" s="223"/>
      <c r="D2" s="223"/>
      <c r="E2" s="223"/>
      <c r="F2" s="223"/>
      <c r="G2" s="223"/>
      <c r="H2" s="223"/>
      <c r="I2" s="223"/>
      <c r="J2" s="224"/>
      <c r="K2" s="224"/>
      <c r="L2" s="224"/>
      <c r="M2" s="224"/>
      <c r="N2" s="121"/>
      <c r="O2" s="121"/>
      <c r="P2" s="121"/>
      <c r="Q2" s="121"/>
      <c r="R2" s="121"/>
      <c r="S2" s="121"/>
      <c r="T2" s="121"/>
      <c r="U2" s="122"/>
      <c r="V2" s="124"/>
    </row>
    <row r="3" spans="1:22" ht="31.5" x14ac:dyDescent="1.05">
      <c r="A3" s="1"/>
      <c r="B3" s="90"/>
      <c r="C3" s="91" t="s">
        <v>129</v>
      </c>
      <c r="D3" s="90"/>
      <c r="E3" s="90"/>
      <c r="F3" s="90"/>
      <c r="G3" s="92" t="s">
        <v>47</v>
      </c>
      <c r="H3" s="90"/>
      <c r="I3" s="90"/>
      <c r="J3" s="92"/>
      <c r="K3" s="92"/>
      <c r="L3" s="93"/>
      <c r="M3" s="93"/>
      <c r="N3" s="93"/>
      <c r="O3" s="93"/>
      <c r="P3" s="93"/>
      <c r="Q3" s="93"/>
      <c r="R3" s="93"/>
      <c r="S3" s="93"/>
      <c r="T3" s="93"/>
      <c r="U3" s="123"/>
      <c r="V3" s="124"/>
    </row>
    <row r="4" spans="1:22" ht="22.5" x14ac:dyDescent="0.55000000000000004">
      <c r="A4" s="1"/>
      <c r="B4" s="163" t="s">
        <v>0</v>
      </c>
      <c r="C4" s="164"/>
      <c r="D4" s="164"/>
      <c r="E4" s="164"/>
      <c r="F4" s="164"/>
      <c r="G4" s="164"/>
      <c r="H4" s="164"/>
      <c r="I4" s="164"/>
      <c r="J4" s="164"/>
      <c r="K4" s="164"/>
      <c r="L4" s="164"/>
      <c r="M4" s="164"/>
      <c r="N4" s="164"/>
      <c r="O4" s="164"/>
      <c r="P4" s="164"/>
      <c r="Q4" s="164"/>
      <c r="R4" s="164"/>
      <c r="S4" s="164"/>
      <c r="T4" s="164"/>
      <c r="U4" s="165"/>
      <c r="V4" s="124"/>
    </row>
    <row r="5" spans="1:22" ht="21.65" customHeight="1" x14ac:dyDescent="0.55000000000000004">
      <c r="A5" s="1"/>
      <c r="B5" s="166" t="s">
        <v>63</v>
      </c>
      <c r="C5" s="167"/>
      <c r="D5" s="167"/>
      <c r="E5" s="167"/>
      <c r="F5" s="167"/>
      <c r="G5" s="167"/>
      <c r="H5" s="167"/>
      <c r="I5" s="167"/>
      <c r="J5" s="167"/>
      <c r="K5" s="167"/>
      <c r="L5" s="167"/>
      <c r="M5" s="167"/>
      <c r="N5" s="167"/>
      <c r="O5" s="167"/>
      <c r="P5" s="167"/>
      <c r="Q5" s="167"/>
      <c r="R5" s="167"/>
      <c r="S5" s="167"/>
      <c r="T5" s="167"/>
      <c r="U5" s="168"/>
      <c r="V5" s="124"/>
    </row>
    <row r="6" spans="1:22" x14ac:dyDescent="0.55000000000000004">
      <c r="A6" s="1"/>
      <c r="B6" s="291"/>
      <c r="C6" s="125"/>
      <c r="D6" s="125"/>
      <c r="E6" s="125"/>
      <c r="F6" s="125"/>
      <c r="G6" s="125"/>
      <c r="H6" s="292"/>
      <c r="I6" s="1"/>
      <c r="J6" s="1"/>
      <c r="K6" s="1"/>
      <c r="L6" s="1"/>
      <c r="M6" s="1"/>
      <c r="N6" s="1"/>
      <c r="O6" s="1"/>
      <c r="P6" s="1"/>
      <c r="Q6" s="1"/>
      <c r="R6" s="1"/>
      <c r="S6" s="1"/>
      <c r="T6" s="1"/>
      <c r="U6" s="1"/>
    </row>
    <row r="7" spans="1:22" ht="28.5" x14ac:dyDescent="0.95">
      <c r="A7" s="1"/>
      <c r="B7" s="11">
        <v>2</v>
      </c>
      <c r="C7" s="157" t="s">
        <v>207</v>
      </c>
      <c r="D7" s="225"/>
      <c r="E7" s="226"/>
      <c r="J7" s="30"/>
      <c r="K7" s="30"/>
      <c r="L7" s="30"/>
      <c r="M7" s="30"/>
      <c r="N7" s="30"/>
      <c r="O7" s="30"/>
      <c r="P7" s="30"/>
      <c r="Q7" s="30"/>
      <c r="R7" s="30"/>
      <c r="S7" s="30"/>
      <c r="T7" s="30"/>
      <c r="U7" s="31"/>
      <c r="V7" s="124"/>
    </row>
    <row r="8" spans="1:22" ht="28.5" x14ac:dyDescent="0.55000000000000004">
      <c r="A8" s="1"/>
      <c r="B8" s="10">
        <v>1</v>
      </c>
      <c r="C8" s="160" t="s">
        <v>24</v>
      </c>
      <c r="D8" s="160"/>
      <c r="E8" s="160"/>
      <c r="F8" s="14"/>
      <c r="G8" s="14"/>
      <c r="H8" s="14"/>
      <c r="I8" s="14"/>
      <c r="J8" s="14"/>
      <c r="K8" s="14"/>
      <c r="L8" s="14"/>
      <c r="M8" s="14"/>
      <c r="N8" s="14"/>
      <c r="O8" s="14"/>
      <c r="P8" s="14"/>
      <c r="Q8" s="14"/>
      <c r="R8" s="14"/>
      <c r="S8" s="14"/>
      <c r="T8" s="14"/>
      <c r="U8" s="15"/>
      <c r="V8" s="124"/>
    </row>
    <row r="9" spans="1:22" ht="21.65" customHeight="1" x14ac:dyDescent="0.55000000000000004">
      <c r="A9" s="1"/>
      <c r="B9" s="166" t="s">
        <v>79</v>
      </c>
      <c r="C9" s="167"/>
      <c r="D9" s="167"/>
      <c r="E9" s="167"/>
      <c r="F9" s="167"/>
      <c r="G9" s="167"/>
      <c r="H9" s="167"/>
      <c r="I9" s="167"/>
      <c r="J9" s="167"/>
      <c r="K9" s="167"/>
      <c r="L9" s="167"/>
      <c r="M9" s="167"/>
      <c r="N9" s="167"/>
      <c r="O9" s="167"/>
      <c r="P9" s="167"/>
      <c r="Q9" s="167"/>
      <c r="R9" s="167"/>
      <c r="S9" s="167"/>
      <c r="T9" s="167"/>
      <c r="U9" s="168"/>
      <c r="V9" s="124"/>
    </row>
    <row r="10" spans="1:22" x14ac:dyDescent="0.55000000000000004">
      <c r="A10" s="1"/>
      <c r="B10" s="13"/>
      <c r="C10" s="14"/>
      <c r="D10" s="14"/>
      <c r="E10" s="14"/>
      <c r="F10" s="14"/>
      <c r="G10" s="14"/>
      <c r="H10" s="14"/>
      <c r="I10" s="14"/>
      <c r="J10" s="14"/>
      <c r="K10" s="14"/>
      <c r="L10" s="14"/>
      <c r="M10" s="14"/>
      <c r="N10" s="14"/>
      <c r="O10" s="14"/>
      <c r="P10" s="14"/>
      <c r="Q10" s="14"/>
      <c r="R10" s="14"/>
      <c r="S10" s="14"/>
      <c r="T10" s="14"/>
      <c r="U10" s="15"/>
      <c r="V10" s="124"/>
    </row>
    <row r="11" spans="1:22" ht="64.25" customHeight="1" x14ac:dyDescent="0.55000000000000004">
      <c r="A11" s="1"/>
      <c r="B11" s="166" t="s">
        <v>209</v>
      </c>
      <c r="C11" s="167"/>
      <c r="D11" s="167"/>
      <c r="E11" s="167"/>
      <c r="F11" s="167"/>
      <c r="G11" s="167"/>
      <c r="H11" s="167"/>
      <c r="I11" s="167"/>
      <c r="J11" s="167"/>
      <c r="K11" s="167"/>
      <c r="L11" s="167"/>
      <c r="M11" s="167"/>
      <c r="N11" s="167"/>
      <c r="O11" s="167"/>
      <c r="P11" s="167"/>
      <c r="Q11" s="167"/>
      <c r="R11" s="167"/>
      <c r="S11" s="167"/>
      <c r="T11" s="167"/>
      <c r="U11" s="168"/>
      <c r="V11" s="124"/>
    </row>
    <row r="14" spans="1:22" ht="32.5" x14ac:dyDescent="0.55000000000000004">
      <c r="B14" s="237" t="s">
        <v>173</v>
      </c>
      <c r="C14" s="238"/>
      <c r="D14" s="238"/>
      <c r="E14" s="238"/>
      <c r="F14" s="238"/>
      <c r="G14" s="238"/>
      <c r="H14" s="239"/>
    </row>
    <row r="15" spans="1:22" x14ac:dyDescent="0.55000000000000004">
      <c r="B15" s="124"/>
      <c r="C15" s="126"/>
      <c r="D15" s="126"/>
      <c r="E15" s="126"/>
      <c r="F15" s="126"/>
      <c r="G15" s="126"/>
      <c r="H15" s="127"/>
    </row>
    <row r="16" spans="1:22" x14ac:dyDescent="0.55000000000000004">
      <c r="B16" s="124"/>
      <c r="C16" s="126"/>
      <c r="D16" s="126"/>
      <c r="E16" s="126"/>
      <c r="F16" s="126"/>
      <c r="G16" s="126"/>
      <c r="H16" s="127"/>
    </row>
    <row r="17" spans="2:8" ht="26.5" x14ac:dyDescent="0.55000000000000004">
      <c r="B17" s="124"/>
      <c r="C17" s="110"/>
      <c r="D17" s="110"/>
      <c r="E17" s="110"/>
      <c r="F17" s="236" t="s">
        <v>175</v>
      </c>
      <c r="G17" s="236"/>
      <c r="H17" s="128" t="s">
        <v>176</v>
      </c>
    </row>
    <row r="18" spans="2:8" ht="25.5" x14ac:dyDescent="0.55000000000000004">
      <c r="B18" s="37" t="s">
        <v>1</v>
      </c>
      <c r="C18" s="227" t="s">
        <v>2</v>
      </c>
      <c r="D18" s="227"/>
      <c r="E18" s="227"/>
      <c r="F18" s="98" t="s">
        <v>172</v>
      </c>
      <c r="G18" s="98" t="s">
        <v>174</v>
      </c>
      <c r="H18" s="98" t="s">
        <v>172</v>
      </c>
    </row>
    <row r="19" spans="2:8" ht="21.65" customHeight="1" x14ac:dyDescent="0.55000000000000004">
      <c r="B19" s="188" t="s">
        <v>23</v>
      </c>
      <c r="C19" s="228" t="s">
        <v>69</v>
      </c>
      <c r="D19" s="228"/>
      <c r="E19" s="228"/>
      <c r="F19" s="99"/>
      <c r="G19" s="99"/>
      <c r="H19" s="99"/>
    </row>
    <row r="20" spans="2:8" ht="22.5" x14ac:dyDescent="0.55000000000000004">
      <c r="B20" s="176"/>
      <c r="C20" s="229"/>
      <c r="D20" s="229"/>
      <c r="E20" s="229"/>
      <c r="F20" s="100"/>
      <c r="G20" s="100"/>
      <c r="H20" s="100"/>
    </row>
    <row r="21" spans="2:8" ht="23" thickBot="1" x14ac:dyDescent="0.6">
      <c r="B21" s="177"/>
      <c r="C21" s="230"/>
      <c r="D21" s="230"/>
      <c r="E21" s="230"/>
      <c r="F21" s="101"/>
      <c r="G21" s="101"/>
      <c r="H21" s="101"/>
    </row>
    <row r="22" spans="2:8" ht="22.5" x14ac:dyDescent="0.55000000000000004">
      <c r="B22" s="176" t="s">
        <v>33</v>
      </c>
      <c r="C22" s="231" t="s">
        <v>70</v>
      </c>
      <c r="D22" s="232"/>
      <c r="E22" s="232"/>
      <c r="F22" s="83"/>
      <c r="G22" s="83"/>
      <c r="H22" s="103" t="s">
        <v>177</v>
      </c>
    </row>
    <row r="23" spans="2:8" ht="22.5" x14ac:dyDescent="0.55000000000000004">
      <c r="B23" s="176"/>
      <c r="C23" s="232"/>
      <c r="D23" s="232"/>
      <c r="E23" s="232"/>
      <c r="F23" s="83"/>
      <c r="G23" s="83"/>
      <c r="H23" s="84" t="s">
        <v>178</v>
      </c>
    </row>
    <row r="24" spans="2:8" ht="22.5" x14ac:dyDescent="0.55000000000000004">
      <c r="B24" s="176"/>
      <c r="C24" s="232"/>
      <c r="D24" s="232"/>
      <c r="E24" s="232"/>
      <c r="F24" s="83"/>
      <c r="G24" s="83"/>
      <c r="H24" s="84" t="s">
        <v>168</v>
      </c>
    </row>
    <row r="25" spans="2:8" ht="23" thickBot="1" x14ac:dyDescent="0.6">
      <c r="B25" s="177"/>
      <c r="C25" s="233"/>
      <c r="D25" s="233"/>
      <c r="E25" s="233"/>
      <c r="F25" s="112"/>
      <c r="G25" s="112"/>
      <c r="H25" s="107" t="s">
        <v>179</v>
      </c>
    </row>
    <row r="26" spans="2:8" ht="22.5" x14ac:dyDescent="0.55000000000000004">
      <c r="B26" s="176" t="s">
        <v>39</v>
      </c>
      <c r="C26" s="234" t="s">
        <v>71</v>
      </c>
      <c r="D26" s="229"/>
      <c r="E26" s="229"/>
      <c r="F26" s="83"/>
      <c r="G26" s="83"/>
      <c r="H26" s="111" t="s">
        <v>177</v>
      </c>
    </row>
    <row r="27" spans="2:8" ht="22.5" x14ac:dyDescent="0.55000000000000004">
      <c r="B27" s="176"/>
      <c r="C27" s="229"/>
      <c r="D27" s="229"/>
      <c r="E27" s="229"/>
      <c r="F27" s="83"/>
      <c r="G27" s="83"/>
      <c r="H27" s="85" t="s">
        <v>169</v>
      </c>
    </row>
    <row r="28" spans="2:8" ht="22.5" x14ac:dyDescent="0.55000000000000004">
      <c r="B28" s="176"/>
      <c r="C28" s="229"/>
      <c r="D28" s="229"/>
      <c r="E28" s="229"/>
      <c r="F28" s="83"/>
      <c r="G28" s="83"/>
      <c r="H28" s="85" t="s">
        <v>180</v>
      </c>
    </row>
    <row r="29" spans="2:8" ht="23" thickBot="1" x14ac:dyDescent="0.6">
      <c r="B29" s="177"/>
      <c r="C29" s="230"/>
      <c r="D29" s="230"/>
      <c r="E29" s="230"/>
      <c r="F29" s="112"/>
      <c r="G29" s="112"/>
      <c r="H29" s="113" t="s">
        <v>181</v>
      </c>
    </row>
    <row r="30" spans="2:8" ht="21.65" customHeight="1" x14ac:dyDescent="0.55000000000000004">
      <c r="B30" s="176" t="s">
        <v>40</v>
      </c>
      <c r="C30" s="229" t="s">
        <v>72</v>
      </c>
      <c r="D30" s="229"/>
      <c r="E30" s="229"/>
      <c r="F30" s="100"/>
      <c r="G30" s="100"/>
      <c r="H30" s="100"/>
    </row>
    <row r="31" spans="2:8" ht="22.5" x14ac:dyDescent="0.55000000000000004">
      <c r="B31" s="176"/>
      <c r="C31" s="229"/>
      <c r="D31" s="229"/>
      <c r="E31" s="229"/>
      <c r="F31" s="100"/>
      <c r="G31" s="100"/>
      <c r="H31" s="100"/>
    </row>
    <row r="32" spans="2:8" ht="22.5" x14ac:dyDescent="0.55000000000000004">
      <c r="B32" s="176"/>
      <c r="C32" s="229"/>
      <c r="D32" s="229"/>
      <c r="E32" s="229"/>
      <c r="F32" s="100"/>
      <c r="G32" s="100"/>
      <c r="H32" s="100"/>
    </row>
    <row r="33" spans="2:8" ht="23" thickBot="1" x14ac:dyDescent="0.6">
      <c r="B33" s="177"/>
      <c r="C33" s="230"/>
      <c r="D33" s="230"/>
      <c r="E33" s="230"/>
      <c r="F33" s="101"/>
      <c r="G33" s="101"/>
      <c r="H33" s="101"/>
    </row>
    <row r="34" spans="2:8" ht="22.5" x14ac:dyDescent="0.55000000000000004">
      <c r="B34" s="176" t="s">
        <v>41</v>
      </c>
      <c r="C34" s="229" t="s">
        <v>75</v>
      </c>
      <c r="D34" s="229"/>
      <c r="E34" s="229"/>
      <c r="F34" s="100"/>
      <c r="G34" s="100"/>
      <c r="H34" s="100"/>
    </row>
    <row r="35" spans="2:8" ht="22.5" x14ac:dyDescent="0.55000000000000004">
      <c r="B35" s="176"/>
      <c r="C35" s="229"/>
      <c r="D35" s="229"/>
      <c r="E35" s="229"/>
      <c r="F35" s="100"/>
      <c r="G35" s="100"/>
      <c r="H35" s="100"/>
    </row>
    <row r="36" spans="2:8" ht="22.5" x14ac:dyDescent="0.55000000000000004">
      <c r="B36" s="176"/>
      <c r="C36" s="229"/>
      <c r="D36" s="229"/>
      <c r="E36" s="229"/>
      <c r="F36" s="100"/>
      <c r="G36" s="100"/>
      <c r="H36" s="100"/>
    </row>
    <row r="37" spans="2:8" ht="23" thickBot="1" x14ac:dyDescent="0.6">
      <c r="B37" s="177"/>
      <c r="C37" s="230"/>
      <c r="D37" s="230"/>
      <c r="E37" s="230"/>
      <c r="F37" s="101"/>
      <c r="G37" s="101"/>
      <c r="H37" s="101"/>
    </row>
    <row r="38" spans="2:8" ht="21.65" customHeight="1" x14ac:dyDescent="0.55000000000000004">
      <c r="B38" s="188" t="s">
        <v>42</v>
      </c>
      <c r="C38" s="228" t="s">
        <v>134</v>
      </c>
      <c r="D38" s="228"/>
      <c r="E38" s="228"/>
      <c r="F38" s="99"/>
      <c r="G38" s="99"/>
      <c r="H38" s="99"/>
    </row>
    <row r="39" spans="2:8" ht="22.5" x14ac:dyDescent="0.55000000000000004">
      <c r="B39" s="176"/>
      <c r="C39" s="229"/>
      <c r="D39" s="229"/>
      <c r="E39" s="229"/>
      <c r="F39" s="100"/>
      <c r="G39" s="100"/>
      <c r="H39" s="100"/>
    </row>
    <row r="40" spans="2:8" ht="23" thickBot="1" x14ac:dyDescent="0.6">
      <c r="B40" s="177"/>
      <c r="C40" s="230"/>
      <c r="D40" s="230"/>
      <c r="E40" s="230"/>
      <c r="F40" s="101"/>
      <c r="G40" s="101"/>
      <c r="H40" s="101"/>
    </row>
    <row r="41" spans="2:8" ht="22.5" x14ac:dyDescent="0.55000000000000004">
      <c r="B41" s="176" t="s">
        <v>57</v>
      </c>
      <c r="C41" s="231" t="s">
        <v>135</v>
      </c>
      <c r="D41" s="232"/>
      <c r="E41" s="232"/>
      <c r="F41" s="83"/>
      <c r="G41" s="83"/>
      <c r="H41" s="103" t="s">
        <v>177</v>
      </c>
    </row>
    <row r="42" spans="2:8" ht="22.5" x14ac:dyDescent="0.55000000000000004">
      <c r="B42" s="176"/>
      <c r="C42" s="232"/>
      <c r="D42" s="232"/>
      <c r="E42" s="232"/>
      <c r="F42" s="83"/>
      <c r="G42" s="83"/>
      <c r="H42" s="84" t="s">
        <v>183</v>
      </c>
    </row>
    <row r="43" spans="2:8" ht="22.5" x14ac:dyDescent="0.55000000000000004">
      <c r="B43" s="176"/>
      <c r="C43" s="232"/>
      <c r="D43" s="232"/>
      <c r="E43" s="232"/>
      <c r="F43" s="83"/>
      <c r="G43" s="83"/>
      <c r="H43" s="84" t="s">
        <v>184</v>
      </c>
    </row>
    <row r="44" spans="2:8" ht="23" thickBot="1" x14ac:dyDescent="0.6">
      <c r="B44" s="177"/>
      <c r="C44" s="233"/>
      <c r="D44" s="233"/>
      <c r="E44" s="233"/>
      <c r="F44" s="112"/>
      <c r="G44" s="112"/>
      <c r="H44" s="107" t="s">
        <v>285</v>
      </c>
    </row>
    <row r="45" spans="2:8" ht="22.5" x14ac:dyDescent="0.55000000000000004">
      <c r="B45" s="176" t="s">
        <v>138</v>
      </c>
      <c r="C45" s="234" t="s">
        <v>137</v>
      </c>
      <c r="D45" s="229"/>
      <c r="E45" s="229"/>
      <c r="F45" s="83"/>
      <c r="G45" s="83"/>
      <c r="H45" s="111" t="s">
        <v>177</v>
      </c>
    </row>
    <row r="46" spans="2:8" ht="22.5" x14ac:dyDescent="0.55000000000000004">
      <c r="B46" s="176"/>
      <c r="C46" s="229"/>
      <c r="D46" s="229"/>
      <c r="E46" s="229"/>
      <c r="F46" s="83"/>
      <c r="G46" s="83"/>
      <c r="H46" s="85" t="s">
        <v>165</v>
      </c>
    </row>
    <row r="47" spans="2:8" ht="22.5" x14ac:dyDescent="0.55000000000000004">
      <c r="B47" s="176"/>
      <c r="C47" s="229"/>
      <c r="D47" s="229"/>
      <c r="E47" s="229"/>
      <c r="F47" s="83"/>
      <c r="G47" s="83"/>
      <c r="H47" s="85" t="s">
        <v>139</v>
      </c>
    </row>
    <row r="48" spans="2:8" ht="23" thickBot="1" x14ac:dyDescent="0.6">
      <c r="B48" s="177"/>
      <c r="C48" s="230"/>
      <c r="D48" s="230"/>
      <c r="E48" s="230"/>
      <c r="F48" s="112"/>
      <c r="G48" s="112"/>
      <c r="H48" s="113" t="s">
        <v>166</v>
      </c>
    </row>
    <row r="49" spans="2:8" ht="21.65" customHeight="1" x14ac:dyDescent="0.55000000000000004">
      <c r="B49" s="176" t="s">
        <v>58</v>
      </c>
      <c r="C49" s="229" t="s">
        <v>140</v>
      </c>
      <c r="D49" s="229"/>
      <c r="E49" s="229"/>
      <c r="F49" s="83"/>
      <c r="G49" s="83"/>
      <c r="H49" s="83"/>
    </row>
    <row r="50" spans="2:8" x14ac:dyDescent="0.55000000000000004">
      <c r="B50" s="176"/>
      <c r="C50" s="229"/>
      <c r="D50" s="229"/>
      <c r="E50" s="229"/>
      <c r="F50" s="83"/>
      <c r="G50" s="83"/>
      <c r="H50" s="83"/>
    </row>
    <row r="51" spans="2:8" x14ac:dyDescent="0.55000000000000004">
      <c r="B51" s="176"/>
      <c r="C51" s="229"/>
      <c r="D51" s="229"/>
      <c r="E51" s="229"/>
      <c r="F51" s="83"/>
      <c r="G51" s="83"/>
      <c r="H51" s="83"/>
    </row>
    <row r="52" spans="2:8" ht="18.5" thickBot="1" x14ac:dyDescent="0.6">
      <c r="B52" s="177"/>
      <c r="C52" s="230"/>
      <c r="D52" s="230"/>
      <c r="E52" s="230"/>
      <c r="F52" s="112"/>
      <c r="G52" s="112"/>
      <c r="H52" s="112"/>
    </row>
    <row r="53" spans="2:8" ht="21.65" customHeight="1" x14ac:dyDescent="0.55000000000000004">
      <c r="B53" s="176" t="s">
        <v>59</v>
      </c>
      <c r="C53" s="229" t="s">
        <v>56</v>
      </c>
      <c r="D53" s="229"/>
      <c r="E53" s="229"/>
      <c r="F53" s="100"/>
      <c r="G53" s="83"/>
      <c r="H53" s="83"/>
    </row>
    <row r="54" spans="2:8" ht="22.5" x14ac:dyDescent="0.55000000000000004">
      <c r="B54" s="176"/>
      <c r="C54" s="229"/>
      <c r="D54" s="229"/>
      <c r="E54" s="229"/>
      <c r="F54" s="100" t="s">
        <v>152</v>
      </c>
      <c r="G54" s="83"/>
      <c r="H54" s="83"/>
    </row>
    <row r="55" spans="2:8" ht="22.5" x14ac:dyDescent="0.55000000000000004">
      <c r="B55" s="176"/>
      <c r="C55" s="229"/>
      <c r="D55" s="229"/>
      <c r="E55" s="229"/>
      <c r="F55" s="100"/>
      <c r="G55" s="83"/>
      <c r="H55" s="83"/>
    </row>
    <row r="56" spans="2:8" ht="23" thickBot="1" x14ac:dyDescent="0.6">
      <c r="B56" s="177"/>
      <c r="C56" s="230"/>
      <c r="D56" s="230"/>
      <c r="E56" s="230"/>
      <c r="F56" s="101"/>
      <c r="G56" s="112"/>
      <c r="H56" s="112"/>
    </row>
    <row r="57" spans="2:8" ht="21.65" customHeight="1" x14ac:dyDescent="0.55000000000000004">
      <c r="B57" s="178" t="s">
        <v>64</v>
      </c>
      <c r="C57" s="235" t="s">
        <v>80</v>
      </c>
      <c r="D57" s="235"/>
      <c r="E57" s="235"/>
      <c r="F57" s="114"/>
      <c r="G57" s="115"/>
      <c r="H57" s="115"/>
    </row>
    <row r="58" spans="2:8" ht="22.5" x14ac:dyDescent="0.55000000000000004">
      <c r="B58" s="176"/>
      <c r="C58" s="229"/>
      <c r="D58" s="229"/>
      <c r="E58" s="229"/>
      <c r="F58" s="100" t="s">
        <v>152</v>
      </c>
      <c r="G58" s="83"/>
      <c r="H58" s="83"/>
    </row>
    <row r="59" spans="2:8" ht="22.5" x14ac:dyDescent="0.55000000000000004">
      <c r="B59" s="176"/>
      <c r="C59" s="229"/>
      <c r="D59" s="229"/>
      <c r="E59" s="229"/>
      <c r="F59" s="100"/>
      <c r="G59" s="83"/>
      <c r="H59" s="83"/>
    </row>
    <row r="60" spans="2:8" ht="23" thickBot="1" x14ac:dyDescent="0.6">
      <c r="B60" s="177"/>
      <c r="C60" s="230"/>
      <c r="D60" s="230"/>
      <c r="E60" s="230"/>
      <c r="F60" s="101"/>
      <c r="G60" s="112"/>
      <c r="H60" s="112"/>
    </row>
    <row r="61" spans="2:8" ht="21.65" customHeight="1" x14ac:dyDescent="0.55000000000000004">
      <c r="B61" s="176" t="s">
        <v>60</v>
      </c>
      <c r="C61" s="229" t="s">
        <v>89</v>
      </c>
      <c r="D61" s="229"/>
      <c r="E61" s="229"/>
      <c r="F61" s="100"/>
      <c r="G61" s="83"/>
      <c r="H61" s="83"/>
    </row>
    <row r="62" spans="2:8" ht="22.5" x14ac:dyDescent="0.55000000000000004">
      <c r="B62" s="176"/>
      <c r="C62" s="229"/>
      <c r="D62" s="229"/>
      <c r="E62" s="229"/>
      <c r="F62" s="100"/>
      <c r="G62" s="83"/>
      <c r="H62" s="83"/>
    </row>
    <row r="63" spans="2:8" ht="22.5" x14ac:dyDescent="0.55000000000000004">
      <c r="B63" s="176"/>
      <c r="C63" s="229"/>
      <c r="D63" s="229"/>
      <c r="E63" s="229"/>
      <c r="F63" s="100"/>
      <c r="G63" s="83"/>
      <c r="H63" s="83"/>
    </row>
    <row r="64" spans="2:8" ht="23" thickBot="1" x14ac:dyDescent="0.6">
      <c r="B64" s="177"/>
      <c r="C64" s="230"/>
      <c r="D64" s="230"/>
      <c r="E64" s="230"/>
      <c r="F64" s="101"/>
      <c r="G64" s="112"/>
      <c r="H64" s="112"/>
    </row>
    <row r="65" spans="2:8" ht="22.5" x14ac:dyDescent="0.55000000000000004">
      <c r="B65" s="176" t="s">
        <v>92</v>
      </c>
      <c r="C65" s="229" t="s">
        <v>88</v>
      </c>
      <c r="D65" s="229"/>
      <c r="E65" s="229"/>
      <c r="F65" s="100"/>
      <c r="G65" s="83"/>
      <c r="H65" s="83"/>
    </row>
    <row r="66" spans="2:8" ht="22.5" x14ac:dyDescent="0.55000000000000004">
      <c r="B66" s="176"/>
      <c r="C66" s="229"/>
      <c r="D66" s="229"/>
      <c r="E66" s="229"/>
      <c r="F66" s="100"/>
      <c r="G66" s="83"/>
      <c r="H66" s="83"/>
    </row>
    <row r="67" spans="2:8" ht="22.5" x14ac:dyDescent="0.55000000000000004">
      <c r="B67" s="176"/>
      <c r="C67" s="229"/>
      <c r="D67" s="229"/>
      <c r="E67" s="229"/>
      <c r="F67" s="100"/>
      <c r="G67" s="83"/>
      <c r="H67" s="83"/>
    </row>
    <row r="68" spans="2:8" ht="23" thickBot="1" x14ac:dyDescent="0.6">
      <c r="B68" s="177"/>
      <c r="C68" s="230"/>
      <c r="D68" s="230"/>
      <c r="E68" s="230"/>
      <c r="F68" s="101"/>
      <c r="G68" s="112"/>
      <c r="H68" s="112"/>
    </row>
    <row r="69" spans="2:8" ht="21.65" customHeight="1" x14ac:dyDescent="0.55000000000000004">
      <c r="B69" s="176" t="s">
        <v>62</v>
      </c>
      <c r="C69" s="232" t="s">
        <v>90</v>
      </c>
      <c r="D69" s="232"/>
      <c r="E69" s="232"/>
      <c r="F69" s="103" t="s">
        <v>188</v>
      </c>
      <c r="G69" s="103" t="s">
        <v>189</v>
      </c>
      <c r="H69" s="104"/>
    </row>
    <row r="70" spans="2:8" ht="22.5" x14ac:dyDescent="0.55000000000000004">
      <c r="B70" s="176"/>
      <c r="C70" s="232"/>
      <c r="D70" s="232"/>
      <c r="E70" s="232"/>
      <c r="F70" s="84" t="s">
        <v>187</v>
      </c>
      <c r="G70" s="105" t="s">
        <v>190</v>
      </c>
      <c r="H70" s="106"/>
    </row>
    <row r="71" spans="2:8" ht="22.5" x14ac:dyDescent="0.55000000000000004">
      <c r="B71" s="176"/>
      <c r="C71" s="232"/>
      <c r="D71" s="232"/>
      <c r="E71" s="232"/>
      <c r="F71" s="84" t="s">
        <v>186</v>
      </c>
      <c r="G71" s="84" t="s">
        <v>191</v>
      </c>
      <c r="H71" s="106"/>
    </row>
    <row r="72" spans="2:8" ht="23" thickBot="1" x14ac:dyDescent="0.6">
      <c r="B72" s="177"/>
      <c r="C72" s="233"/>
      <c r="D72" s="233"/>
      <c r="E72" s="233"/>
      <c r="F72" s="107" t="s">
        <v>185</v>
      </c>
      <c r="G72" s="107"/>
      <c r="H72" s="108"/>
    </row>
    <row r="73" spans="2:8" ht="22.5" x14ac:dyDescent="0.55000000000000004">
      <c r="B73" s="176" t="s">
        <v>144</v>
      </c>
      <c r="C73" s="232" t="s">
        <v>83</v>
      </c>
      <c r="D73" s="232"/>
      <c r="E73" s="232"/>
      <c r="F73" s="103" t="s">
        <v>188</v>
      </c>
      <c r="G73" s="103"/>
      <c r="H73" s="104"/>
    </row>
    <row r="74" spans="2:8" ht="22.5" x14ac:dyDescent="0.55000000000000004">
      <c r="B74" s="176"/>
      <c r="C74" s="232"/>
      <c r="D74" s="232"/>
      <c r="E74" s="232"/>
      <c r="F74" s="84" t="s">
        <v>201</v>
      </c>
      <c r="G74" s="84"/>
      <c r="H74" s="106"/>
    </row>
    <row r="75" spans="2:8" ht="22.5" x14ac:dyDescent="0.55000000000000004">
      <c r="B75" s="176"/>
      <c r="C75" s="232"/>
      <c r="D75" s="232"/>
      <c r="E75" s="232"/>
      <c r="F75" s="84" t="s">
        <v>279</v>
      </c>
      <c r="G75" s="84"/>
      <c r="H75" s="106"/>
    </row>
    <row r="76" spans="2:8" ht="23" thickBot="1" x14ac:dyDescent="0.6">
      <c r="B76" s="177"/>
      <c r="C76" s="233"/>
      <c r="D76" s="233"/>
      <c r="E76" s="233"/>
      <c r="F76" s="107"/>
      <c r="G76" s="107"/>
      <c r="H76" s="108"/>
    </row>
    <row r="77" spans="2:8" ht="22.5" x14ac:dyDescent="0.55000000000000004">
      <c r="B77" s="176" t="s">
        <v>94</v>
      </c>
      <c r="C77" s="232" t="s">
        <v>84</v>
      </c>
      <c r="D77" s="232"/>
      <c r="E77" s="232"/>
      <c r="F77" s="103" t="s">
        <v>188</v>
      </c>
      <c r="G77" s="102" t="s">
        <v>193</v>
      </c>
      <c r="H77" s="104"/>
    </row>
    <row r="78" spans="2:8" ht="22.5" x14ac:dyDescent="0.55000000000000004">
      <c r="B78" s="176"/>
      <c r="C78" s="232"/>
      <c r="D78" s="232"/>
      <c r="E78" s="232"/>
      <c r="F78" s="84" t="s">
        <v>199</v>
      </c>
      <c r="G78" s="84" t="s">
        <v>274</v>
      </c>
      <c r="H78" s="106"/>
    </row>
    <row r="79" spans="2:8" ht="22.5" x14ac:dyDescent="0.55000000000000004">
      <c r="B79" s="176"/>
      <c r="C79" s="232"/>
      <c r="D79" s="232"/>
      <c r="E79" s="232"/>
      <c r="F79" s="84" t="s">
        <v>200</v>
      </c>
      <c r="G79" s="105" t="s">
        <v>196</v>
      </c>
      <c r="H79" s="106"/>
    </row>
    <row r="80" spans="2:8" ht="23" thickBot="1" x14ac:dyDescent="0.6">
      <c r="B80" s="177"/>
      <c r="C80" s="233"/>
      <c r="D80" s="233"/>
      <c r="E80" s="233"/>
      <c r="F80" s="107" t="s">
        <v>192</v>
      </c>
      <c r="G80" s="107"/>
      <c r="H80" s="108"/>
    </row>
    <row r="81" spans="2:8" ht="22.5" x14ac:dyDescent="0.55000000000000004">
      <c r="B81" s="176" t="s">
        <v>96</v>
      </c>
      <c r="C81" s="232" t="s">
        <v>85</v>
      </c>
      <c r="D81" s="232"/>
      <c r="E81" s="232"/>
      <c r="F81" s="103" t="s">
        <v>194</v>
      </c>
      <c r="G81" s="102" t="s">
        <v>193</v>
      </c>
      <c r="H81" s="104"/>
    </row>
    <row r="82" spans="2:8" ht="22.5" x14ac:dyDescent="0.55000000000000004">
      <c r="B82" s="176"/>
      <c r="C82" s="232"/>
      <c r="D82" s="232"/>
      <c r="E82" s="232"/>
      <c r="F82" s="84" t="s">
        <v>198</v>
      </c>
      <c r="G82" s="84" t="s">
        <v>214</v>
      </c>
      <c r="H82" s="106"/>
    </row>
    <row r="83" spans="2:8" ht="22.5" x14ac:dyDescent="0.55000000000000004">
      <c r="B83" s="176"/>
      <c r="C83" s="232"/>
      <c r="D83" s="232"/>
      <c r="E83" s="232"/>
      <c r="F83" s="84" t="s">
        <v>197</v>
      </c>
      <c r="G83" s="105" t="s">
        <v>215</v>
      </c>
      <c r="H83" s="106"/>
    </row>
    <row r="84" spans="2:8" ht="23" thickBot="1" x14ac:dyDescent="0.6">
      <c r="B84" s="177"/>
      <c r="C84" s="233"/>
      <c r="D84" s="233"/>
      <c r="E84" s="233"/>
      <c r="F84" s="107" t="s">
        <v>195</v>
      </c>
      <c r="G84" s="107"/>
      <c r="H84" s="108"/>
    </row>
    <row r="85" spans="2:8" ht="21.65" customHeight="1" x14ac:dyDescent="0.55000000000000004">
      <c r="B85" s="178" t="s">
        <v>145</v>
      </c>
      <c r="C85" s="235" t="s">
        <v>82</v>
      </c>
      <c r="D85" s="235"/>
      <c r="E85" s="235"/>
      <c r="F85" s="104"/>
      <c r="G85" s="109"/>
      <c r="H85" s="104"/>
    </row>
    <row r="86" spans="2:8" ht="22.5" x14ac:dyDescent="0.55000000000000004">
      <c r="B86" s="176"/>
      <c r="C86" s="229"/>
      <c r="D86" s="229"/>
      <c r="E86" s="229"/>
      <c r="F86" s="106"/>
      <c r="G86" s="106"/>
      <c r="H86" s="106"/>
    </row>
    <row r="87" spans="2:8" ht="22.5" x14ac:dyDescent="0.55000000000000004">
      <c r="B87" s="176"/>
      <c r="C87" s="229"/>
      <c r="D87" s="229"/>
      <c r="E87" s="229"/>
      <c r="F87" s="106"/>
      <c r="G87" s="106"/>
      <c r="H87" s="106"/>
    </row>
    <row r="88" spans="2:8" ht="23" thickBot="1" x14ac:dyDescent="0.6">
      <c r="B88" s="177"/>
      <c r="C88" s="230"/>
      <c r="D88" s="230"/>
      <c r="E88" s="230"/>
      <c r="F88" s="108"/>
      <c r="G88" s="108"/>
      <c r="H88" s="108"/>
    </row>
    <row r="89" spans="2:8" ht="21.65" customHeight="1" x14ac:dyDescent="0.55000000000000004">
      <c r="B89" s="178" t="s">
        <v>146</v>
      </c>
      <c r="C89" s="235" t="s">
        <v>97</v>
      </c>
      <c r="D89" s="235"/>
      <c r="E89" s="235"/>
      <c r="F89" s="104"/>
      <c r="G89" s="109"/>
      <c r="H89" s="104"/>
    </row>
    <row r="90" spans="2:8" ht="22.5" x14ac:dyDescent="0.55000000000000004">
      <c r="B90" s="176"/>
      <c r="C90" s="229"/>
      <c r="D90" s="229"/>
      <c r="E90" s="229"/>
      <c r="F90" s="106"/>
      <c r="G90" s="106"/>
      <c r="H90" s="106"/>
    </row>
    <row r="91" spans="2:8" ht="22.5" x14ac:dyDescent="0.55000000000000004">
      <c r="B91" s="176"/>
      <c r="C91" s="229"/>
      <c r="D91" s="229"/>
      <c r="E91" s="229"/>
      <c r="F91" s="106"/>
      <c r="G91" s="106"/>
      <c r="H91" s="106"/>
    </row>
    <row r="92" spans="2:8" ht="23" thickBot="1" x14ac:dyDescent="0.6">
      <c r="B92" s="177"/>
      <c r="C92" s="230"/>
      <c r="D92" s="230"/>
      <c r="E92" s="230"/>
      <c r="F92" s="108"/>
      <c r="G92" s="108"/>
      <c r="H92" s="108"/>
    </row>
    <row r="93" spans="2:8" ht="21.65" customHeight="1" x14ac:dyDescent="0.55000000000000004">
      <c r="B93" s="178" t="s">
        <v>148</v>
      </c>
      <c r="C93" s="235" t="s">
        <v>98</v>
      </c>
      <c r="D93" s="235"/>
      <c r="E93" s="235"/>
      <c r="F93" s="109"/>
      <c r="G93" s="109"/>
      <c r="H93" s="109"/>
    </row>
    <row r="94" spans="2:8" ht="22.5" x14ac:dyDescent="0.55000000000000004">
      <c r="B94" s="176"/>
      <c r="C94" s="229"/>
      <c r="D94" s="229"/>
      <c r="E94" s="229"/>
      <c r="F94" s="106"/>
      <c r="G94" s="106"/>
      <c r="H94" s="106"/>
    </row>
    <row r="95" spans="2:8" ht="22.5" x14ac:dyDescent="0.55000000000000004">
      <c r="B95" s="176"/>
      <c r="C95" s="229"/>
      <c r="D95" s="229"/>
      <c r="E95" s="229"/>
      <c r="F95" s="106"/>
      <c r="G95" s="106"/>
      <c r="H95" s="106"/>
    </row>
    <row r="96" spans="2:8" ht="22.5" x14ac:dyDescent="0.55000000000000004">
      <c r="B96" s="203"/>
      <c r="C96" s="240"/>
      <c r="D96" s="240"/>
      <c r="E96" s="240"/>
      <c r="F96" s="116"/>
      <c r="G96" s="116"/>
      <c r="H96" s="116"/>
    </row>
  </sheetData>
  <mergeCells count="51">
    <mergeCell ref="F17:G17"/>
    <mergeCell ref="B14:H14"/>
    <mergeCell ref="B89:B92"/>
    <mergeCell ref="C89:E92"/>
    <mergeCell ref="B93:B96"/>
    <mergeCell ref="C93:E96"/>
    <mergeCell ref="B81:B84"/>
    <mergeCell ref="C81:E84"/>
    <mergeCell ref="B85:B88"/>
    <mergeCell ref="C85:E88"/>
    <mergeCell ref="B73:B76"/>
    <mergeCell ref="C73:E76"/>
    <mergeCell ref="B77:B80"/>
    <mergeCell ref="C77:E80"/>
    <mergeCell ref="B65:B68"/>
    <mergeCell ref="C65:E68"/>
    <mergeCell ref="B69:B72"/>
    <mergeCell ref="C69:E72"/>
    <mergeCell ref="B57:B60"/>
    <mergeCell ref="C57:E60"/>
    <mergeCell ref="B61:B64"/>
    <mergeCell ref="C61:E64"/>
    <mergeCell ref="B49:B52"/>
    <mergeCell ref="C49:E52"/>
    <mergeCell ref="B53:B56"/>
    <mergeCell ref="C53:E56"/>
    <mergeCell ref="B41:B44"/>
    <mergeCell ref="C41:E44"/>
    <mergeCell ref="B45:B48"/>
    <mergeCell ref="C45:E48"/>
    <mergeCell ref="B34:B37"/>
    <mergeCell ref="C34:E37"/>
    <mergeCell ref="B38:B40"/>
    <mergeCell ref="C38:E40"/>
    <mergeCell ref="B26:B29"/>
    <mergeCell ref="C26:E29"/>
    <mergeCell ref="B30:B33"/>
    <mergeCell ref="C30:E33"/>
    <mergeCell ref="C18:E18"/>
    <mergeCell ref="B19:B21"/>
    <mergeCell ref="C19:E21"/>
    <mergeCell ref="B22:B25"/>
    <mergeCell ref="C22:E25"/>
    <mergeCell ref="B9:U9"/>
    <mergeCell ref="B11:U11"/>
    <mergeCell ref="B2:I2"/>
    <mergeCell ref="J2:M2"/>
    <mergeCell ref="B4:U4"/>
    <mergeCell ref="B5:U5"/>
    <mergeCell ref="C7:E7"/>
    <mergeCell ref="C8:E8"/>
  </mergeCells>
  <phoneticPr fontId="1"/>
  <printOptions horizontalCentered="1"/>
  <pageMargins left="0" right="0" top="0.74803149606299213" bottom="0.74803149606299213" header="0.31496062992125984" footer="0.31496062992125984"/>
  <pageSetup paperSize="8" scale="70" orientation="portrait" horizontalDpi="1200" verticalDpi="1200" r:id="rId1"/>
  <headerFoot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B1:U169"/>
  <sheetViews>
    <sheetView showGridLines="0" zoomScale="60" zoomScaleNormal="60" workbookViewId="0"/>
  </sheetViews>
  <sheetFormatPr defaultColWidth="8.6640625" defaultRowHeight="17.5" x14ac:dyDescent="0.55000000000000004"/>
  <cols>
    <col min="1" max="1" width="3.08203125" style="1" customWidth="1"/>
    <col min="2" max="2" width="5.83203125" style="1" customWidth="1"/>
    <col min="3" max="3" width="13.08203125" style="1" customWidth="1"/>
    <col min="4" max="4" width="5.1640625" style="1" customWidth="1"/>
    <col min="5" max="5" width="11" style="1" customWidth="1"/>
    <col min="6" max="6" width="4.83203125" style="1" customWidth="1"/>
    <col min="7" max="7" width="9.33203125" style="1" customWidth="1"/>
    <col min="8" max="8" width="9.9140625" style="1" customWidth="1"/>
    <col min="9" max="9" width="10.9140625" style="1" customWidth="1"/>
    <col min="10" max="10" width="4.1640625" style="1" customWidth="1"/>
    <col min="11" max="11" width="11.9140625" style="1" customWidth="1"/>
    <col min="12" max="12" width="6.83203125" style="1" customWidth="1"/>
    <col min="13" max="13" width="6.9140625" style="1" customWidth="1"/>
    <col min="14" max="19" width="13.83203125" style="1" customWidth="1"/>
    <col min="20" max="20" width="14.9140625" style="1" customWidth="1"/>
    <col min="21" max="21" width="13.83203125" style="1" customWidth="1"/>
    <col min="22" max="22" width="11.1640625" style="1" customWidth="1"/>
    <col min="23" max="16384" width="8.6640625" style="1"/>
  </cols>
  <sheetData>
    <row r="1" spans="2:21" ht="25.5" x14ac:dyDescent="0.85">
      <c r="B1" s="129" t="s">
        <v>26</v>
      </c>
      <c r="C1" s="130"/>
      <c r="D1" s="130"/>
      <c r="E1" s="130"/>
      <c r="F1" s="130"/>
      <c r="G1" s="130"/>
      <c r="H1" s="130"/>
      <c r="I1" s="130"/>
      <c r="J1" s="130"/>
      <c r="K1" s="130"/>
      <c r="L1" s="131"/>
      <c r="M1" s="131"/>
      <c r="N1" s="131"/>
      <c r="O1" s="131"/>
      <c r="P1" s="131"/>
      <c r="Q1" s="131"/>
      <c r="R1" s="131"/>
      <c r="S1" s="131"/>
      <c r="T1" s="132"/>
      <c r="U1" s="133"/>
    </row>
    <row r="2" spans="2:21" ht="38" x14ac:dyDescent="1.25">
      <c r="B2" s="241" t="s">
        <v>27</v>
      </c>
      <c r="C2" s="223"/>
      <c r="D2" s="223"/>
      <c r="E2" s="223"/>
      <c r="F2" s="223"/>
      <c r="G2" s="223"/>
      <c r="H2" s="223"/>
      <c r="I2" s="223"/>
      <c r="J2" s="134" t="str">
        <f>B①_システム開発本部_入力!N2</f>
        <v>工事進行基準の場合のPJ別予算作成</v>
      </c>
      <c r="K2" s="134"/>
      <c r="L2" s="135"/>
      <c r="M2" s="135"/>
      <c r="N2" s="135"/>
      <c r="O2" s="135"/>
      <c r="P2" s="135"/>
      <c r="Q2" s="135"/>
      <c r="R2" s="135"/>
      <c r="S2" s="135"/>
      <c r="T2" s="135"/>
      <c r="U2" s="122"/>
    </row>
    <row r="3" spans="2:21" ht="31.5" x14ac:dyDescent="1.05">
      <c r="B3" s="136" t="str">
        <f>B②_予算仕訳自動計上!C3</f>
        <v>【②予算会計システム】</v>
      </c>
      <c r="C3" s="91"/>
      <c r="D3" s="90"/>
      <c r="E3" s="90"/>
      <c r="F3" s="90"/>
      <c r="G3" s="91"/>
      <c r="H3" s="90"/>
      <c r="I3" s="90"/>
      <c r="J3" s="92"/>
      <c r="K3" s="92"/>
      <c r="L3" s="93"/>
      <c r="M3" s="93"/>
      <c r="N3" s="92"/>
      <c r="O3" s="93"/>
      <c r="P3" s="92"/>
      <c r="Q3" s="93"/>
      <c r="R3" s="93"/>
      <c r="S3" s="93"/>
      <c r="T3" s="93"/>
      <c r="U3" s="123"/>
    </row>
    <row r="4" spans="2:21" ht="22.5" x14ac:dyDescent="0.55000000000000004">
      <c r="B4" s="163" t="s">
        <v>0</v>
      </c>
      <c r="C4" s="164"/>
      <c r="D4" s="164"/>
      <c r="E4" s="164"/>
      <c r="F4" s="164"/>
      <c r="G4" s="164"/>
      <c r="H4" s="164"/>
      <c r="I4" s="164"/>
      <c r="J4" s="164"/>
      <c r="K4" s="164"/>
      <c r="L4" s="164"/>
      <c r="M4" s="164"/>
      <c r="N4" s="164"/>
      <c r="O4" s="164"/>
      <c r="P4" s="164"/>
      <c r="Q4" s="164"/>
      <c r="R4" s="164"/>
      <c r="S4" s="164"/>
      <c r="T4" s="164"/>
      <c r="U4" s="165"/>
    </row>
    <row r="5" spans="2:21" ht="67.75" customHeight="1" x14ac:dyDescent="0.55000000000000004">
      <c r="B5" s="166" t="s">
        <v>63</v>
      </c>
      <c r="C5" s="167"/>
      <c r="D5" s="167"/>
      <c r="E5" s="167"/>
      <c r="F5" s="167"/>
      <c r="G5" s="167"/>
      <c r="H5" s="167"/>
      <c r="I5" s="167"/>
      <c r="J5" s="167"/>
      <c r="K5" s="167"/>
      <c r="L5" s="167"/>
      <c r="M5" s="167"/>
      <c r="N5" s="167"/>
      <c r="O5" s="167"/>
      <c r="P5" s="167"/>
      <c r="Q5" s="167"/>
      <c r="R5" s="167"/>
      <c r="S5" s="167"/>
      <c r="T5" s="167"/>
      <c r="U5" s="168"/>
    </row>
    <row r="6" spans="2:21" ht="6" customHeight="1" thickBot="1" x14ac:dyDescent="0.6">
      <c r="B6" s="13"/>
      <c r="C6" s="14"/>
      <c r="D6" s="14"/>
      <c r="E6" s="14"/>
      <c r="F6" s="14"/>
      <c r="G6" s="14"/>
      <c r="H6" s="14"/>
      <c r="I6" s="14"/>
      <c r="J6" s="14"/>
      <c r="K6" s="14"/>
      <c r="L6" s="14"/>
      <c r="M6" s="14"/>
      <c r="N6" s="14"/>
      <c r="O6" s="14"/>
      <c r="P6" s="14"/>
      <c r="Q6" s="14"/>
      <c r="R6" s="14"/>
      <c r="S6" s="14"/>
      <c r="T6" s="14"/>
      <c r="U6" s="15"/>
    </row>
    <row r="7" spans="2:21" ht="29" thickBot="1" x14ac:dyDescent="1">
      <c r="B7" s="11">
        <f>B①_システム開発本部_入力!B7</f>
        <v>2</v>
      </c>
      <c r="C7" s="157" t="str">
        <f>B①_システム開発本部_入力!C7</f>
        <v>予算会計システム</v>
      </c>
      <c r="D7" s="158"/>
      <c r="E7" s="159"/>
      <c r="F7" s="10">
        <f>B①_システム開発本部_入力!F7</f>
        <v>1</v>
      </c>
      <c r="G7" s="160" t="str">
        <f>B①_システム開発本部_入力!G7</f>
        <v>解説</v>
      </c>
      <c r="H7" s="160"/>
      <c r="I7" s="160"/>
      <c r="J7" s="242" t="s">
        <v>290</v>
      </c>
      <c r="K7" s="243"/>
      <c r="L7" s="244" t="s">
        <v>286</v>
      </c>
      <c r="M7" s="245"/>
      <c r="N7" s="245"/>
      <c r="O7" s="245"/>
      <c r="P7" s="245"/>
      <c r="Q7" s="245"/>
      <c r="R7" s="246"/>
      <c r="S7" s="94" t="s">
        <v>291</v>
      </c>
      <c r="T7" s="247" t="s">
        <v>292</v>
      </c>
      <c r="U7" s="248"/>
    </row>
    <row r="8" spans="2:21" ht="7.25" customHeight="1" x14ac:dyDescent="0.55000000000000004">
      <c r="B8" s="13"/>
      <c r="C8" s="14"/>
      <c r="D8" s="14"/>
      <c r="E8" s="14"/>
      <c r="F8" s="14"/>
      <c r="G8" s="14"/>
      <c r="H8" s="14"/>
      <c r="I8" s="14"/>
      <c r="J8" s="14"/>
      <c r="K8" s="14"/>
      <c r="L8" s="14"/>
      <c r="M8" s="14"/>
      <c r="N8" s="14"/>
      <c r="O8" s="14"/>
      <c r="P8" s="14"/>
      <c r="Q8" s="14"/>
      <c r="R8" s="14"/>
      <c r="S8" s="14"/>
      <c r="T8" s="14"/>
      <c r="U8" s="15"/>
    </row>
    <row r="9" spans="2:21" ht="56.4" customHeight="1" x14ac:dyDescent="0.55000000000000004">
      <c r="B9" s="166" t="s">
        <v>287</v>
      </c>
      <c r="C9" s="167"/>
      <c r="D9" s="167"/>
      <c r="E9" s="167"/>
      <c r="F9" s="167"/>
      <c r="G9" s="167"/>
      <c r="H9" s="167"/>
      <c r="I9" s="167"/>
      <c r="J9" s="167"/>
      <c r="K9" s="167"/>
      <c r="L9" s="167"/>
      <c r="M9" s="167"/>
      <c r="N9" s="167"/>
      <c r="O9" s="167"/>
      <c r="P9" s="167"/>
      <c r="Q9" s="167"/>
      <c r="R9" s="167"/>
      <c r="S9" s="167"/>
      <c r="T9" s="167"/>
      <c r="U9" s="168"/>
    </row>
    <row r="10" spans="2:21" x14ac:dyDescent="0.55000000000000004">
      <c r="B10" s="13"/>
      <c r="C10" s="14"/>
      <c r="D10" s="14"/>
      <c r="E10" s="14"/>
      <c r="F10" s="14"/>
      <c r="G10" s="14"/>
      <c r="H10" s="14"/>
      <c r="I10" s="14"/>
      <c r="J10" s="14"/>
      <c r="K10" s="14"/>
      <c r="L10" s="14"/>
      <c r="M10" s="14"/>
      <c r="N10" s="14"/>
      <c r="O10" s="14"/>
      <c r="P10" s="14"/>
      <c r="Q10" s="14"/>
      <c r="R10" s="14"/>
      <c r="S10" s="14"/>
      <c r="T10" s="14"/>
      <c r="U10" s="15"/>
    </row>
    <row r="11" spans="2:21" ht="19.75" customHeight="1" thickBot="1" x14ac:dyDescent="0.6">
      <c r="B11" s="13"/>
      <c r="C11" s="44"/>
      <c r="D11" s="44"/>
      <c r="E11" s="44"/>
      <c r="F11" s="44"/>
      <c r="G11" s="44"/>
      <c r="H11" s="44"/>
      <c r="I11" s="44"/>
      <c r="J11" s="44"/>
      <c r="K11" s="44"/>
      <c r="L11" s="44"/>
      <c r="M11" s="44"/>
      <c r="N11" s="44"/>
      <c r="O11" s="44"/>
      <c r="P11" s="44"/>
      <c r="Q11" s="44"/>
      <c r="R11" s="44"/>
      <c r="S11" s="44"/>
      <c r="T11" s="44"/>
      <c r="U11" s="45"/>
    </row>
    <row r="12" spans="2:21" ht="23" thickBot="1" x14ac:dyDescent="0.6">
      <c r="B12" s="249" t="s">
        <v>238</v>
      </c>
      <c r="C12" s="250"/>
      <c r="D12" s="250"/>
      <c r="E12" s="250"/>
      <c r="F12" s="250"/>
      <c r="G12" s="250"/>
      <c r="H12" s="250"/>
      <c r="I12" s="250"/>
      <c r="J12" s="250"/>
      <c r="K12" s="250"/>
      <c r="L12" s="250"/>
      <c r="M12" s="250"/>
      <c r="N12" s="250"/>
      <c r="O12" s="250"/>
      <c r="P12" s="250"/>
      <c r="Q12" s="250"/>
      <c r="R12" s="250"/>
      <c r="S12" s="250"/>
      <c r="T12" s="251"/>
      <c r="U12" s="15"/>
    </row>
    <row r="13" spans="2:21" ht="18" thickBot="1" x14ac:dyDescent="0.6">
      <c r="B13" s="13"/>
      <c r="C13" s="14"/>
      <c r="D13" s="14"/>
      <c r="E13" s="14"/>
      <c r="F13" s="14"/>
      <c r="G13" s="14"/>
      <c r="H13" s="14"/>
      <c r="I13" s="14"/>
      <c r="J13" s="14"/>
      <c r="K13" s="14"/>
      <c r="L13" s="14"/>
      <c r="M13" s="14"/>
      <c r="N13" s="14"/>
      <c r="O13" s="14"/>
      <c r="P13" s="14"/>
      <c r="Q13" s="14"/>
      <c r="R13" s="14"/>
      <c r="S13" s="14"/>
      <c r="T13" s="14"/>
      <c r="U13" s="15"/>
    </row>
    <row r="14" spans="2:21" ht="23" thickBot="1" x14ac:dyDescent="0.6">
      <c r="B14" s="252" t="s">
        <v>218</v>
      </c>
      <c r="C14" s="154"/>
      <c r="D14" s="14"/>
      <c r="E14" s="14"/>
      <c r="F14" s="153" t="s">
        <v>241</v>
      </c>
      <c r="G14" s="155"/>
      <c r="H14" s="155"/>
      <c r="I14" s="155"/>
      <c r="J14" s="154"/>
      <c r="K14" s="14"/>
      <c r="L14" s="14"/>
      <c r="M14" s="14"/>
      <c r="N14" s="14"/>
      <c r="O14" s="14"/>
      <c r="P14" s="14"/>
      <c r="Q14" s="14"/>
      <c r="R14" s="14"/>
      <c r="S14" s="14"/>
      <c r="T14" s="14"/>
      <c r="U14" s="15"/>
    </row>
    <row r="15" spans="2:21" ht="23" thickBot="1" x14ac:dyDescent="0.6">
      <c r="B15" s="252" t="s">
        <v>219</v>
      </c>
      <c r="C15" s="154"/>
      <c r="D15" s="95" t="s">
        <v>220</v>
      </c>
      <c r="E15" s="96" t="s">
        <v>101</v>
      </c>
      <c r="F15" s="149" t="s">
        <v>242</v>
      </c>
      <c r="G15" s="156"/>
      <c r="H15" s="156"/>
      <c r="I15" s="156"/>
      <c r="J15" s="150"/>
      <c r="K15" s="41" t="s">
        <v>221</v>
      </c>
      <c r="L15" s="149" t="s">
        <v>248</v>
      </c>
      <c r="M15" s="150"/>
      <c r="N15" s="14"/>
      <c r="O15" s="14"/>
      <c r="P15" s="14"/>
      <c r="Q15" s="14"/>
      <c r="R15" s="14"/>
      <c r="S15" s="14"/>
      <c r="T15" s="14"/>
      <c r="U15" s="15"/>
    </row>
    <row r="16" spans="2:21" ht="23" thickBot="1" x14ac:dyDescent="0.6">
      <c r="B16" s="252" t="s">
        <v>239</v>
      </c>
      <c r="C16" s="154"/>
      <c r="D16" s="44" t="s">
        <v>223</v>
      </c>
      <c r="E16" s="96" t="s">
        <v>101</v>
      </c>
      <c r="F16" s="149" t="s">
        <v>240</v>
      </c>
      <c r="G16" s="156"/>
      <c r="H16" s="156"/>
      <c r="I16" s="156"/>
      <c r="J16" s="150"/>
      <c r="K16" s="14"/>
      <c r="L16" s="14"/>
      <c r="M16" s="14"/>
      <c r="N16" s="14"/>
      <c r="O16" s="14"/>
      <c r="P16" s="14"/>
      <c r="Q16" s="14"/>
      <c r="R16" s="14"/>
      <c r="S16" s="14"/>
      <c r="T16" s="14"/>
      <c r="U16" s="15"/>
    </row>
    <row r="17" spans="2:21" ht="18" thickBot="1" x14ac:dyDescent="0.6">
      <c r="B17" s="13"/>
      <c r="C17" s="14"/>
      <c r="D17" s="14"/>
      <c r="E17" s="14"/>
      <c r="F17" s="14"/>
      <c r="G17" s="14"/>
      <c r="H17" s="14"/>
      <c r="I17" s="14"/>
      <c r="J17" s="14"/>
      <c r="K17" s="14"/>
      <c r="L17" s="14"/>
      <c r="M17" s="14"/>
      <c r="N17" s="14"/>
      <c r="O17" s="14"/>
      <c r="P17" s="14"/>
      <c r="Q17" s="14"/>
      <c r="R17" s="14"/>
      <c r="S17" s="14"/>
      <c r="T17" s="14"/>
      <c r="U17" s="15"/>
    </row>
    <row r="18" spans="2:21" ht="23" thickBot="1" x14ac:dyDescent="0.6">
      <c r="B18" s="259" t="s">
        <v>224</v>
      </c>
      <c r="C18" s="261" t="s">
        <v>225</v>
      </c>
      <c r="D18" s="263" t="s">
        <v>226</v>
      </c>
      <c r="E18" s="264"/>
      <c r="F18" s="263" t="s">
        <v>227</v>
      </c>
      <c r="G18" s="200"/>
      <c r="H18" s="264"/>
      <c r="I18" s="263" t="s">
        <v>222</v>
      </c>
      <c r="J18" s="264"/>
      <c r="K18" s="153" t="s">
        <v>228</v>
      </c>
      <c r="L18" s="155"/>
      <c r="M18" s="154"/>
      <c r="N18" s="153" t="s">
        <v>229</v>
      </c>
      <c r="O18" s="154"/>
      <c r="P18" s="153" t="s">
        <v>230</v>
      </c>
      <c r="Q18" s="154"/>
      <c r="R18" s="253" t="s">
        <v>231</v>
      </c>
      <c r="S18" s="255" t="s">
        <v>232</v>
      </c>
      <c r="T18" s="256"/>
      <c r="U18" s="15"/>
    </row>
    <row r="19" spans="2:21" ht="23" thickBot="1" x14ac:dyDescent="0.6">
      <c r="B19" s="260"/>
      <c r="C19" s="262"/>
      <c r="D19" s="265"/>
      <c r="E19" s="266"/>
      <c r="F19" s="265"/>
      <c r="G19" s="174"/>
      <c r="H19" s="266"/>
      <c r="I19" s="265"/>
      <c r="J19" s="266"/>
      <c r="K19" s="153" t="s">
        <v>233</v>
      </c>
      <c r="L19" s="155"/>
      <c r="M19" s="154"/>
      <c r="N19" s="153" t="s">
        <v>233</v>
      </c>
      <c r="O19" s="154"/>
      <c r="P19" s="153" t="s">
        <v>233</v>
      </c>
      <c r="Q19" s="154"/>
      <c r="R19" s="254"/>
      <c r="S19" s="257"/>
      <c r="T19" s="258"/>
      <c r="U19" s="15"/>
    </row>
    <row r="20" spans="2:21" ht="23" thickBot="1" x14ac:dyDescent="0.6">
      <c r="B20" s="137"/>
      <c r="C20" s="97">
        <v>44287</v>
      </c>
      <c r="D20" s="14"/>
      <c r="E20" s="14"/>
      <c r="F20" s="153" t="s">
        <v>234</v>
      </c>
      <c r="G20" s="155"/>
      <c r="H20" s="154"/>
      <c r="I20" s="14"/>
      <c r="J20" s="14"/>
      <c r="K20" s="138"/>
      <c r="L20" s="138"/>
      <c r="M20" s="14"/>
      <c r="N20" s="14"/>
      <c r="O20" s="14"/>
      <c r="P20" s="269">
        <v>0</v>
      </c>
      <c r="Q20" s="270"/>
      <c r="R20" s="139" t="s">
        <v>244</v>
      </c>
      <c r="S20" s="14"/>
      <c r="T20" s="14"/>
      <c r="U20" s="15"/>
    </row>
    <row r="21" spans="2:21" ht="18" thickBot="1" x14ac:dyDescent="0.6">
      <c r="B21" s="13"/>
      <c r="C21" s="14"/>
      <c r="D21" s="14"/>
      <c r="E21" s="14"/>
      <c r="F21" s="14"/>
      <c r="G21" s="14"/>
      <c r="H21" s="14"/>
      <c r="I21" s="14"/>
      <c r="J21" s="14"/>
      <c r="K21" s="138"/>
      <c r="L21" s="138"/>
      <c r="M21" s="14"/>
      <c r="N21" s="14"/>
      <c r="O21" s="14"/>
      <c r="P21" s="14"/>
      <c r="Q21" s="14"/>
      <c r="R21" s="14"/>
      <c r="S21" s="14"/>
      <c r="T21" s="14"/>
      <c r="U21" s="15"/>
    </row>
    <row r="22" spans="2:21" ht="46.75" customHeight="1" thickBot="1" x14ac:dyDescent="0.6">
      <c r="B22" s="137" t="s">
        <v>246</v>
      </c>
      <c r="C22" s="97">
        <v>44681</v>
      </c>
      <c r="D22" s="153" t="s">
        <v>101</v>
      </c>
      <c r="E22" s="154"/>
      <c r="F22" s="271" t="s">
        <v>243</v>
      </c>
      <c r="G22" s="272"/>
      <c r="H22" s="273"/>
      <c r="I22" s="274" t="s">
        <v>66</v>
      </c>
      <c r="J22" s="275"/>
      <c r="K22" s="276">
        <v>10000</v>
      </c>
      <c r="L22" s="277"/>
      <c r="M22" s="278"/>
      <c r="N22" s="279"/>
      <c r="O22" s="280"/>
      <c r="P22" s="279">
        <f>P20-N22+K22</f>
        <v>10000</v>
      </c>
      <c r="Q22" s="270"/>
      <c r="R22" s="44" t="s">
        <v>235</v>
      </c>
      <c r="S22" s="267" t="s">
        <v>245</v>
      </c>
      <c r="T22" s="268"/>
      <c r="U22" s="15"/>
    </row>
    <row r="23" spans="2:21" ht="18" thickBot="1" x14ac:dyDescent="0.6">
      <c r="B23" s="13"/>
      <c r="C23" s="14"/>
      <c r="D23" s="14"/>
      <c r="E23" s="14"/>
      <c r="F23" s="14"/>
      <c r="G23" s="14"/>
      <c r="H23" s="14"/>
      <c r="I23" s="14"/>
      <c r="J23" s="14"/>
      <c r="K23" s="14"/>
      <c r="L23" s="14"/>
      <c r="M23" s="14"/>
      <c r="N23" s="14"/>
      <c r="O23" s="14"/>
      <c r="P23" s="14"/>
      <c r="Q23" s="14"/>
      <c r="R23" s="14"/>
      <c r="S23" s="14"/>
      <c r="T23" s="14"/>
      <c r="U23" s="15"/>
    </row>
    <row r="24" spans="2:21" ht="23" thickBot="1" x14ac:dyDescent="0.6">
      <c r="B24" s="252" t="s">
        <v>218</v>
      </c>
      <c r="C24" s="154"/>
      <c r="D24" s="14"/>
      <c r="E24" s="14"/>
      <c r="F24" s="153" t="s">
        <v>241</v>
      </c>
      <c r="G24" s="155"/>
      <c r="H24" s="155"/>
      <c r="I24" s="155"/>
      <c r="J24" s="154"/>
      <c r="K24" s="14"/>
      <c r="L24" s="14"/>
      <c r="M24" s="14"/>
      <c r="N24" s="14"/>
      <c r="O24" s="14"/>
      <c r="P24" s="14"/>
      <c r="Q24" s="14"/>
      <c r="R24" s="14"/>
      <c r="S24" s="14"/>
      <c r="T24" s="14"/>
      <c r="U24" s="15"/>
    </row>
    <row r="25" spans="2:21" ht="23" thickBot="1" x14ac:dyDescent="0.6">
      <c r="B25" s="252" t="s">
        <v>219</v>
      </c>
      <c r="C25" s="154"/>
      <c r="D25" s="95" t="s">
        <v>220</v>
      </c>
      <c r="E25" s="96" t="s">
        <v>101</v>
      </c>
      <c r="F25" s="149" t="s">
        <v>243</v>
      </c>
      <c r="G25" s="156"/>
      <c r="H25" s="156"/>
      <c r="I25" s="156"/>
      <c r="J25" s="150"/>
      <c r="K25" s="41" t="s">
        <v>221</v>
      </c>
      <c r="L25" s="149" t="s">
        <v>247</v>
      </c>
      <c r="M25" s="150"/>
      <c r="N25" s="14"/>
      <c r="O25" s="14"/>
      <c r="P25" s="14"/>
      <c r="Q25" s="14"/>
      <c r="R25" s="14"/>
      <c r="S25" s="14"/>
      <c r="T25" s="14"/>
      <c r="U25" s="15"/>
    </row>
    <row r="26" spans="2:21" ht="23" thickBot="1" x14ac:dyDescent="0.6">
      <c r="B26" s="252" t="s">
        <v>239</v>
      </c>
      <c r="C26" s="154"/>
      <c r="D26" s="44" t="s">
        <v>223</v>
      </c>
      <c r="E26" s="96" t="s">
        <v>101</v>
      </c>
      <c r="F26" s="149" t="s">
        <v>240</v>
      </c>
      <c r="G26" s="156"/>
      <c r="H26" s="156"/>
      <c r="I26" s="156"/>
      <c r="J26" s="150"/>
      <c r="K26" s="14"/>
      <c r="L26" s="14"/>
      <c r="M26" s="14"/>
      <c r="N26" s="14"/>
      <c r="O26" s="14"/>
      <c r="P26" s="14"/>
      <c r="Q26" s="14"/>
      <c r="R26" s="14"/>
      <c r="S26" s="14"/>
      <c r="T26" s="14"/>
      <c r="U26" s="15"/>
    </row>
    <row r="27" spans="2:21" ht="18" thickBot="1" x14ac:dyDescent="0.6">
      <c r="B27" s="13"/>
      <c r="C27" s="14"/>
      <c r="D27" s="14"/>
      <c r="E27" s="14"/>
      <c r="F27" s="14"/>
      <c r="G27" s="14"/>
      <c r="H27" s="14"/>
      <c r="I27" s="14"/>
      <c r="J27" s="14"/>
      <c r="K27" s="14"/>
      <c r="L27" s="14"/>
      <c r="M27" s="14"/>
      <c r="N27" s="14"/>
      <c r="O27" s="14"/>
      <c r="P27" s="14"/>
      <c r="Q27" s="14"/>
      <c r="R27" s="14"/>
      <c r="S27" s="14"/>
      <c r="T27" s="14"/>
      <c r="U27" s="15"/>
    </row>
    <row r="28" spans="2:21" ht="23" thickBot="1" x14ac:dyDescent="0.6">
      <c r="B28" s="259" t="s">
        <v>224</v>
      </c>
      <c r="C28" s="261" t="s">
        <v>225</v>
      </c>
      <c r="D28" s="263" t="s">
        <v>226</v>
      </c>
      <c r="E28" s="264"/>
      <c r="F28" s="263" t="s">
        <v>227</v>
      </c>
      <c r="G28" s="200"/>
      <c r="H28" s="264"/>
      <c r="I28" s="263" t="s">
        <v>222</v>
      </c>
      <c r="J28" s="264"/>
      <c r="K28" s="153" t="s">
        <v>228</v>
      </c>
      <c r="L28" s="155"/>
      <c r="M28" s="154"/>
      <c r="N28" s="153" t="s">
        <v>229</v>
      </c>
      <c r="O28" s="154"/>
      <c r="P28" s="153" t="s">
        <v>230</v>
      </c>
      <c r="Q28" s="154"/>
      <c r="R28" s="253" t="s">
        <v>231</v>
      </c>
      <c r="S28" s="255" t="s">
        <v>232</v>
      </c>
      <c r="T28" s="256"/>
      <c r="U28" s="15"/>
    </row>
    <row r="29" spans="2:21" ht="23" thickBot="1" x14ac:dyDescent="0.6">
      <c r="B29" s="260"/>
      <c r="C29" s="262"/>
      <c r="D29" s="265"/>
      <c r="E29" s="266"/>
      <c r="F29" s="265"/>
      <c r="G29" s="174"/>
      <c r="H29" s="266"/>
      <c r="I29" s="265"/>
      <c r="J29" s="266"/>
      <c r="K29" s="153" t="s">
        <v>233</v>
      </c>
      <c r="L29" s="155"/>
      <c r="M29" s="154"/>
      <c r="N29" s="153" t="s">
        <v>233</v>
      </c>
      <c r="O29" s="154"/>
      <c r="P29" s="153" t="s">
        <v>233</v>
      </c>
      <c r="Q29" s="154"/>
      <c r="R29" s="254"/>
      <c r="S29" s="257"/>
      <c r="T29" s="258"/>
      <c r="U29" s="15"/>
    </row>
    <row r="30" spans="2:21" ht="23" thickBot="1" x14ac:dyDescent="0.6">
      <c r="B30" s="137"/>
      <c r="C30" s="97">
        <v>44287</v>
      </c>
      <c r="D30" s="14"/>
      <c r="E30" s="14"/>
      <c r="F30" s="153" t="s">
        <v>234</v>
      </c>
      <c r="G30" s="155"/>
      <c r="H30" s="154"/>
      <c r="I30" s="14"/>
      <c r="J30" s="14"/>
      <c r="K30" s="138"/>
      <c r="L30" s="138"/>
      <c r="M30" s="14"/>
      <c r="N30" s="14"/>
      <c r="O30" s="14"/>
      <c r="P30" s="269">
        <v>0</v>
      </c>
      <c r="Q30" s="270"/>
      <c r="R30" s="139" t="s">
        <v>249</v>
      </c>
      <c r="S30" s="14"/>
      <c r="T30" s="14"/>
      <c r="U30" s="15"/>
    </row>
    <row r="31" spans="2:21" ht="18" thickBot="1" x14ac:dyDescent="0.6">
      <c r="B31" s="13"/>
      <c r="C31" s="14"/>
      <c r="D31" s="14"/>
      <c r="E31" s="14"/>
      <c r="F31" s="14"/>
      <c r="G31" s="14"/>
      <c r="H31" s="14"/>
      <c r="I31" s="14"/>
      <c r="J31" s="14"/>
      <c r="K31" s="138"/>
      <c r="L31" s="138"/>
      <c r="M31" s="14"/>
      <c r="N31" s="14"/>
      <c r="O31" s="14"/>
      <c r="P31" s="14"/>
      <c r="Q31" s="14"/>
      <c r="R31" s="14"/>
      <c r="S31" s="14"/>
      <c r="T31" s="14"/>
      <c r="U31" s="15"/>
    </row>
    <row r="32" spans="2:21" ht="40.75" customHeight="1" thickBot="1" x14ac:dyDescent="0.6">
      <c r="B32" s="137" t="s">
        <v>246</v>
      </c>
      <c r="C32" s="97">
        <v>44681</v>
      </c>
      <c r="D32" s="153" t="s">
        <v>101</v>
      </c>
      <c r="E32" s="154"/>
      <c r="F32" s="271" t="s">
        <v>242</v>
      </c>
      <c r="G32" s="272"/>
      <c r="H32" s="273"/>
      <c r="I32" s="274" t="s">
        <v>66</v>
      </c>
      <c r="J32" s="275"/>
      <c r="K32" s="281"/>
      <c r="L32" s="282"/>
      <c r="M32" s="283"/>
      <c r="N32" s="284">
        <v>10000</v>
      </c>
      <c r="O32" s="285"/>
      <c r="P32" s="279">
        <f>P30+N32-K32</f>
        <v>10000</v>
      </c>
      <c r="Q32" s="270"/>
      <c r="R32" s="44" t="s">
        <v>235</v>
      </c>
      <c r="S32" s="267" t="s">
        <v>245</v>
      </c>
      <c r="T32" s="268"/>
      <c r="U32" s="15"/>
    </row>
    <row r="33" spans="2:21" x14ac:dyDescent="0.55000000000000004">
      <c r="B33" s="13"/>
      <c r="C33" s="14"/>
      <c r="D33" s="14"/>
      <c r="E33" s="14"/>
      <c r="F33" s="14"/>
      <c r="G33" s="14"/>
      <c r="H33" s="14"/>
      <c r="I33" s="14"/>
      <c r="J33" s="14"/>
      <c r="K33" s="14"/>
      <c r="L33" s="14"/>
      <c r="M33" s="14"/>
      <c r="N33" s="14"/>
      <c r="O33" s="14"/>
      <c r="P33" s="14"/>
      <c r="Q33" s="14"/>
      <c r="R33" s="14"/>
      <c r="S33" s="14"/>
      <c r="T33" s="14"/>
      <c r="U33" s="15"/>
    </row>
    <row r="34" spans="2:21" ht="18" thickBot="1" x14ac:dyDescent="0.6">
      <c r="B34" s="13"/>
      <c r="C34" s="14"/>
      <c r="D34" s="14"/>
      <c r="E34" s="14"/>
      <c r="F34" s="14"/>
      <c r="G34" s="14"/>
      <c r="H34" s="14"/>
      <c r="I34" s="14"/>
      <c r="J34" s="14"/>
      <c r="K34" s="14"/>
      <c r="L34" s="14"/>
      <c r="M34" s="14"/>
      <c r="N34" s="14"/>
      <c r="O34" s="14"/>
      <c r="P34" s="14"/>
      <c r="Q34" s="14"/>
      <c r="R34" s="14"/>
      <c r="S34" s="14"/>
      <c r="T34" s="14"/>
      <c r="U34" s="15"/>
    </row>
    <row r="35" spans="2:21" ht="23" thickBot="1" x14ac:dyDescent="0.6">
      <c r="B35" s="252" t="s">
        <v>218</v>
      </c>
      <c r="C35" s="154"/>
      <c r="D35" s="14"/>
      <c r="E35" s="14"/>
      <c r="F35" s="153" t="s">
        <v>241</v>
      </c>
      <c r="G35" s="155"/>
      <c r="H35" s="155"/>
      <c r="I35" s="155"/>
      <c r="J35" s="154"/>
      <c r="K35" s="14"/>
      <c r="L35" s="14"/>
      <c r="M35" s="14"/>
      <c r="N35" s="14"/>
      <c r="O35" s="14"/>
      <c r="P35" s="14"/>
      <c r="Q35" s="14"/>
      <c r="R35" s="14"/>
      <c r="S35" s="14"/>
      <c r="T35" s="14"/>
      <c r="U35" s="15"/>
    </row>
    <row r="36" spans="2:21" ht="23" thickBot="1" x14ac:dyDescent="0.6">
      <c r="B36" s="252" t="s">
        <v>219</v>
      </c>
      <c r="C36" s="154"/>
      <c r="D36" s="95" t="s">
        <v>220</v>
      </c>
      <c r="E36" s="96" t="s">
        <v>101</v>
      </c>
      <c r="F36" s="149" t="s">
        <v>250</v>
      </c>
      <c r="G36" s="156"/>
      <c r="H36" s="156"/>
      <c r="I36" s="156"/>
      <c r="J36" s="150"/>
      <c r="K36" s="41" t="s">
        <v>221</v>
      </c>
      <c r="L36" s="149" t="s">
        <v>248</v>
      </c>
      <c r="M36" s="150"/>
      <c r="N36" s="14"/>
      <c r="O36" s="14"/>
      <c r="P36" s="14"/>
      <c r="Q36" s="14"/>
      <c r="R36" s="14"/>
      <c r="S36" s="14"/>
      <c r="T36" s="14"/>
      <c r="U36" s="15"/>
    </row>
    <row r="37" spans="2:21" ht="23" thickBot="1" x14ac:dyDescent="0.6">
      <c r="B37" s="252" t="s">
        <v>239</v>
      </c>
      <c r="C37" s="154"/>
      <c r="D37" s="44" t="s">
        <v>223</v>
      </c>
      <c r="E37" s="96" t="s">
        <v>101</v>
      </c>
      <c r="F37" s="149" t="s">
        <v>240</v>
      </c>
      <c r="G37" s="156"/>
      <c r="H37" s="156"/>
      <c r="I37" s="156"/>
      <c r="J37" s="150"/>
      <c r="K37" s="14"/>
      <c r="L37" s="14"/>
      <c r="M37" s="14"/>
      <c r="N37" s="14"/>
      <c r="O37" s="14"/>
      <c r="P37" s="14"/>
      <c r="Q37" s="14"/>
      <c r="R37" s="14"/>
      <c r="S37" s="14"/>
      <c r="T37" s="14"/>
      <c r="U37" s="15"/>
    </row>
    <row r="38" spans="2:21" ht="18" thickBot="1" x14ac:dyDescent="0.6">
      <c r="B38" s="13"/>
      <c r="C38" s="14"/>
      <c r="D38" s="14"/>
      <c r="E38" s="14"/>
      <c r="F38" s="14"/>
      <c r="G38" s="14"/>
      <c r="H38" s="14"/>
      <c r="I38" s="14"/>
      <c r="J38" s="14"/>
      <c r="K38" s="14"/>
      <c r="L38" s="14"/>
      <c r="M38" s="14"/>
      <c r="N38" s="14"/>
      <c r="O38" s="14"/>
      <c r="P38" s="14"/>
      <c r="Q38" s="14"/>
      <c r="R38" s="14"/>
      <c r="S38" s="14"/>
      <c r="T38" s="14"/>
      <c r="U38" s="15"/>
    </row>
    <row r="39" spans="2:21" ht="23" thickBot="1" x14ac:dyDescent="0.6">
      <c r="B39" s="259" t="s">
        <v>224</v>
      </c>
      <c r="C39" s="261" t="s">
        <v>225</v>
      </c>
      <c r="D39" s="263" t="s">
        <v>226</v>
      </c>
      <c r="E39" s="264"/>
      <c r="F39" s="263" t="s">
        <v>227</v>
      </c>
      <c r="G39" s="200"/>
      <c r="H39" s="264"/>
      <c r="I39" s="263" t="s">
        <v>222</v>
      </c>
      <c r="J39" s="264"/>
      <c r="K39" s="153" t="s">
        <v>228</v>
      </c>
      <c r="L39" s="155"/>
      <c r="M39" s="154"/>
      <c r="N39" s="153" t="s">
        <v>229</v>
      </c>
      <c r="O39" s="154"/>
      <c r="P39" s="153" t="s">
        <v>230</v>
      </c>
      <c r="Q39" s="154"/>
      <c r="R39" s="253" t="s">
        <v>231</v>
      </c>
      <c r="S39" s="255" t="s">
        <v>232</v>
      </c>
      <c r="T39" s="256"/>
      <c r="U39" s="15"/>
    </row>
    <row r="40" spans="2:21" ht="23" thickBot="1" x14ac:dyDescent="0.6">
      <c r="B40" s="260"/>
      <c r="C40" s="262"/>
      <c r="D40" s="265"/>
      <c r="E40" s="266"/>
      <c r="F40" s="265"/>
      <c r="G40" s="174"/>
      <c r="H40" s="266"/>
      <c r="I40" s="265"/>
      <c r="J40" s="266"/>
      <c r="K40" s="153" t="s">
        <v>233</v>
      </c>
      <c r="L40" s="155"/>
      <c r="M40" s="154"/>
      <c r="N40" s="153" t="s">
        <v>233</v>
      </c>
      <c r="O40" s="154"/>
      <c r="P40" s="153" t="s">
        <v>233</v>
      </c>
      <c r="Q40" s="154"/>
      <c r="R40" s="254"/>
      <c r="S40" s="257"/>
      <c r="T40" s="258"/>
      <c r="U40" s="15"/>
    </row>
    <row r="41" spans="2:21" ht="23" thickBot="1" x14ac:dyDescent="0.6">
      <c r="B41" s="137"/>
      <c r="C41" s="97">
        <v>44287</v>
      </c>
      <c r="D41" s="14"/>
      <c r="E41" s="14"/>
      <c r="F41" s="153" t="s">
        <v>234</v>
      </c>
      <c r="G41" s="155"/>
      <c r="H41" s="154"/>
      <c r="I41" s="14"/>
      <c r="J41" s="14"/>
      <c r="K41" s="138"/>
      <c r="L41" s="138"/>
      <c r="M41" s="14"/>
      <c r="N41" s="14"/>
      <c r="O41" s="14"/>
      <c r="P41" s="269">
        <v>0</v>
      </c>
      <c r="Q41" s="270"/>
      <c r="R41" s="139" t="s">
        <v>244</v>
      </c>
      <c r="S41" s="14"/>
      <c r="T41" s="14"/>
      <c r="U41" s="15"/>
    </row>
    <row r="42" spans="2:21" ht="18" thickBot="1" x14ac:dyDescent="0.6">
      <c r="B42" s="13"/>
      <c r="C42" s="14"/>
      <c r="D42" s="14"/>
      <c r="E42" s="14"/>
      <c r="F42" s="14"/>
      <c r="G42" s="14"/>
      <c r="H42" s="14"/>
      <c r="I42" s="14"/>
      <c r="J42" s="14"/>
      <c r="K42" s="138"/>
      <c r="L42" s="138"/>
      <c r="M42" s="14"/>
      <c r="N42" s="14"/>
      <c r="O42" s="14"/>
      <c r="P42" s="14"/>
      <c r="Q42" s="14"/>
      <c r="R42" s="14"/>
      <c r="S42" s="14"/>
      <c r="T42" s="14"/>
      <c r="U42" s="15"/>
    </row>
    <row r="43" spans="2:21" ht="47.4" customHeight="1" thickBot="1" x14ac:dyDescent="0.6">
      <c r="B43" s="137" t="s">
        <v>251</v>
      </c>
      <c r="C43" s="97">
        <v>44681</v>
      </c>
      <c r="D43" s="153" t="s">
        <v>101</v>
      </c>
      <c r="E43" s="154"/>
      <c r="F43" s="271" t="s">
        <v>288</v>
      </c>
      <c r="G43" s="272"/>
      <c r="H43" s="273"/>
      <c r="I43" s="274" t="s">
        <v>66</v>
      </c>
      <c r="J43" s="275"/>
      <c r="K43" s="276">
        <v>7000</v>
      </c>
      <c r="L43" s="277"/>
      <c r="M43" s="278"/>
      <c r="N43" s="279"/>
      <c r="O43" s="280"/>
      <c r="P43" s="279">
        <f>P41-N43+K43</f>
        <v>7000</v>
      </c>
      <c r="Q43" s="270"/>
      <c r="R43" s="44" t="s">
        <v>235</v>
      </c>
      <c r="S43" s="267" t="s">
        <v>252</v>
      </c>
      <c r="T43" s="268"/>
      <c r="U43" s="15"/>
    </row>
    <row r="44" spans="2:21" ht="18" thickBot="1" x14ac:dyDescent="0.6">
      <c r="B44" s="13"/>
      <c r="C44" s="14"/>
      <c r="D44" s="14"/>
      <c r="E44" s="14"/>
      <c r="F44" s="14"/>
      <c r="G44" s="14"/>
      <c r="H44" s="14"/>
      <c r="I44" s="14"/>
      <c r="J44" s="14"/>
      <c r="K44" s="14"/>
      <c r="L44" s="14"/>
      <c r="M44" s="14"/>
      <c r="N44" s="14"/>
      <c r="O44" s="14"/>
      <c r="P44" s="14"/>
      <c r="Q44" s="14"/>
      <c r="R44" s="14"/>
      <c r="S44" s="14"/>
      <c r="T44" s="14"/>
      <c r="U44" s="15"/>
    </row>
    <row r="45" spans="2:21" ht="23" thickBot="1" x14ac:dyDescent="0.6">
      <c r="B45" s="252" t="s">
        <v>218</v>
      </c>
      <c r="C45" s="154"/>
      <c r="D45" s="14"/>
      <c r="E45" s="14"/>
      <c r="F45" s="153" t="s">
        <v>241</v>
      </c>
      <c r="G45" s="155"/>
      <c r="H45" s="155"/>
      <c r="I45" s="155"/>
      <c r="J45" s="154"/>
      <c r="K45" s="14"/>
      <c r="L45" s="14"/>
      <c r="M45" s="14"/>
      <c r="N45" s="14"/>
      <c r="O45" s="14"/>
      <c r="P45" s="14"/>
      <c r="Q45" s="14"/>
      <c r="R45" s="14"/>
      <c r="S45" s="14"/>
      <c r="T45" s="14"/>
      <c r="U45" s="15"/>
    </row>
    <row r="46" spans="2:21" ht="23" thickBot="1" x14ac:dyDescent="0.6">
      <c r="B46" s="252" t="s">
        <v>219</v>
      </c>
      <c r="C46" s="154"/>
      <c r="D46" s="95" t="s">
        <v>220</v>
      </c>
      <c r="E46" s="96" t="s">
        <v>101</v>
      </c>
      <c r="F46" s="286" t="s">
        <v>253</v>
      </c>
      <c r="G46" s="287"/>
      <c r="H46" s="287"/>
      <c r="I46" s="287"/>
      <c r="J46" s="288"/>
      <c r="K46" s="41" t="s">
        <v>221</v>
      </c>
      <c r="L46" s="149" t="s">
        <v>247</v>
      </c>
      <c r="M46" s="150"/>
      <c r="N46" s="14"/>
      <c r="O46" s="14"/>
      <c r="P46" s="14"/>
      <c r="Q46" s="14"/>
      <c r="R46" s="14"/>
      <c r="S46" s="14"/>
      <c r="T46" s="14"/>
      <c r="U46" s="15"/>
    </row>
    <row r="47" spans="2:21" ht="23" thickBot="1" x14ac:dyDescent="0.6">
      <c r="B47" s="252" t="s">
        <v>239</v>
      </c>
      <c r="C47" s="154"/>
      <c r="D47" s="44" t="s">
        <v>223</v>
      </c>
      <c r="E47" s="96" t="s">
        <v>101</v>
      </c>
      <c r="F47" s="149" t="s">
        <v>240</v>
      </c>
      <c r="G47" s="156"/>
      <c r="H47" s="156"/>
      <c r="I47" s="156"/>
      <c r="J47" s="150"/>
      <c r="K47" s="14"/>
      <c r="L47" s="14"/>
      <c r="M47" s="14"/>
      <c r="N47" s="14"/>
      <c r="O47" s="14"/>
      <c r="P47" s="14"/>
      <c r="Q47" s="14"/>
      <c r="R47" s="14"/>
      <c r="S47" s="14"/>
      <c r="T47" s="14"/>
      <c r="U47" s="15"/>
    </row>
    <row r="48" spans="2:21" ht="18" thickBot="1" x14ac:dyDescent="0.6">
      <c r="B48" s="13"/>
      <c r="C48" s="14"/>
      <c r="D48" s="14"/>
      <c r="E48" s="14"/>
      <c r="F48" s="14"/>
      <c r="G48" s="14"/>
      <c r="H48" s="14"/>
      <c r="I48" s="14"/>
      <c r="J48" s="14"/>
      <c r="K48" s="14"/>
      <c r="L48" s="14"/>
      <c r="M48" s="14"/>
      <c r="N48" s="14"/>
      <c r="O48" s="14"/>
      <c r="P48" s="14"/>
      <c r="Q48" s="14"/>
      <c r="R48" s="14"/>
      <c r="S48" s="14"/>
      <c r="T48" s="14"/>
      <c r="U48" s="15"/>
    </row>
    <row r="49" spans="2:21" ht="23" thickBot="1" x14ac:dyDescent="0.6">
      <c r="B49" s="259" t="s">
        <v>224</v>
      </c>
      <c r="C49" s="261" t="s">
        <v>225</v>
      </c>
      <c r="D49" s="263" t="s">
        <v>226</v>
      </c>
      <c r="E49" s="264"/>
      <c r="F49" s="263" t="s">
        <v>227</v>
      </c>
      <c r="G49" s="200"/>
      <c r="H49" s="264"/>
      <c r="I49" s="263" t="s">
        <v>222</v>
      </c>
      <c r="J49" s="264"/>
      <c r="K49" s="153" t="s">
        <v>228</v>
      </c>
      <c r="L49" s="155"/>
      <c r="M49" s="154"/>
      <c r="N49" s="153" t="s">
        <v>229</v>
      </c>
      <c r="O49" s="154"/>
      <c r="P49" s="153" t="s">
        <v>230</v>
      </c>
      <c r="Q49" s="154"/>
      <c r="R49" s="253" t="s">
        <v>231</v>
      </c>
      <c r="S49" s="255" t="s">
        <v>232</v>
      </c>
      <c r="T49" s="256"/>
      <c r="U49" s="15"/>
    </row>
    <row r="50" spans="2:21" ht="23" thickBot="1" x14ac:dyDescent="0.6">
      <c r="B50" s="260"/>
      <c r="C50" s="262"/>
      <c r="D50" s="265"/>
      <c r="E50" s="266"/>
      <c r="F50" s="265"/>
      <c r="G50" s="174"/>
      <c r="H50" s="266"/>
      <c r="I50" s="265"/>
      <c r="J50" s="266"/>
      <c r="K50" s="153" t="s">
        <v>233</v>
      </c>
      <c r="L50" s="155"/>
      <c r="M50" s="154"/>
      <c r="N50" s="153" t="s">
        <v>233</v>
      </c>
      <c r="O50" s="154"/>
      <c r="P50" s="153" t="s">
        <v>233</v>
      </c>
      <c r="Q50" s="154"/>
      <c r="R50" s="254"/>
      <c r="S50" s="257"/>
      <c r="T50" s="258"/>
      <c r="U50" s="15"/>
    </row>
    <row r="51" spans="2:21" ht="23" thickBot="1" x14ac:dyDescent="0.6">
      <c r="B51" s="137"/>
      <c r="C51" s="97">
        <v>44287</v>
      </c>
      <c r="D51" s="14"/>
      <c r="E51" s="14"/>
      <c r="F51" s="153" t="s">
        <v>234</v>
      </c>
      <c r="G51" s="155"/>
      <c r="H51" s="154"/>
      <c r="I51" s="14"/>
      <c r="J51" s="14"/>
      <c r="K51" s="138"/>
      <c r="L51" s="138"/>
      <c r="M51" s="14"/>
      <c r="N51" s="14"/>
      <c r="O51" s="14"/>
      <c r="P51" s="269">
        <v>0</v>
      </c>
      <c r="Q51" s="270"/>
      <c r="R51" s="139" t="s">
        <v>249</v>
      </c>
      <c r="S51" s="14"/>
      <c r="T51" s="14"/>
      <c r="U51" s="15"/>
    </row>
    <row r="52" spans="2:21" ht="18" thickBot="1" x14ac:dyDescent="0.6">
      <c r="B52" s="13"/>
      <c r="C52" s="14"/>
      <c r="D52" s="14"/>
      <c r="E52" s="14"/>
      <c r="F52" s="14"/>
      <c r="G52" s="14"/>
      <c r="H52" s="14"/>
      <c r="I52" s="14"/>
      <c r="J52" s="14"/>
      <c r="K52" s="138"/>
      <c r="L52" s="138"/>
      <c r="M52" s="14"/>
      <c r="N52" s="14"/>
      <c r="O52" s="14"/>
      <c r="P52" s="14"/>
      <c r="Q52" s="14"/>
      <c r="R52" s="14"/>
      <c r="S52" s="14"/>
      <c r="T52" s="14"/>
      <c r="U52" s="15"/>
    </row>
    <row r="53" spans="2:21" ht="37.75" customHeight="1" thickBot="1" x14ac:dyDescent="0.6">
      <c r="B53" s="137" t="s">
        <v>251</v>
      </c>
      <c r="C53" s="97">
        <v>44681</v>
      </c>
      <c r="D53" s="153" t="s">
        <v>101</v>
      </c>
      <c r="E53" s="154"/>
      <c r="F53" s="271" t="s">
        <v>254</v>
      </c>
      <c r="G53" s="272"/>
      <c r="H53" s="273"/>
      <c r="I53" s="274" t="s">
        <v>66</v>
      </c>
      <c r="J53" s="275"/>
      <c r="K53" s="281"/>
      <c r="L53" s="282"/>
      <c r="M53" s="283"/>
      <c r="N53" s="284">
        <v>7000</v>
      </c>
      <c r="O53" s="285"/>
      <c r="P53" s="279">
        <f>P51+N53-K53</f>
        <v>7000</v>
      </c>
      <c r="Q53" s="270"/>
      <c r="R53" s="44" t="s">
        <v>235</v>
      </c>
      <c r="S53" s="267" t="str">
        <f>S43</f>
        <v>システム開発本部
_総工事原価見積り</v>
      </c>
      <c r="T53" s="268"/>
      <c r="U53" s="15"/>
    </row>
    <row r="54" spans="2:21" x14ac:dyDescent="0.55000000000000004">
      <c r="B54" s="13"/>
      <c r="C54" s="14"/>
      <c r="D54" s="14"/>
      <c r="E54" s="14"/>
      <c r="F54" s="14"/>
      <c r="G54" s="14"/>
      <c r="H54" s="14"/>
      <c r="I54" s="14"/>
      <c r="J54" s="14"/>
      <c r="K54" s="14"/>
      <c r="L54" s="14"/>
      <c r="M54" s="14"/>
      <c r="N54" s="14"/>
      <c r="O54" s="14"/>
      <c r="P54" s="14"/>
      <c r="Q54" s="14"/>
      <c r="R54" s="14"/>
      <c r="S54" s="14"/>
      <c r="T54" s="14"/>
      <c r="U54" s="15"/>
    </row>
    <row r="55" spans="2:21" ht="18" thickBot="1" x14ac:dyDescent="0.6">
      <c r="B55" s="13"/>
      <c r="C55" s="14"/>
      <c r="D55" s="14"/>
      <c r="E55" s="14"/>
      <c r="F55" s="14"/>
      <c r="G55" s="14"/>
      <c r="H55" s="14"/>
      <c r="I55" s="14"/>
      <c r="J55" s="14"/>
      <c r="K55" s="14"/>
      <c r="L55" s="14"/>
      <c r="M55" s="14"/>
      <c r="N55" s="14"/>
      <c r="O55" s="14"/>
      <c r="P55" s="14"/>
      <c r="Q55" s="14"/>
      <c r="R55" s="14"/>
      <c r="S55" s="14"/>
      <c r="T55" s="14"/>
      <c r="U55" s="15"/>
    </row>
    <row r="56" spans="2:21" ht="23" thickBot="1" x14ac:dyDescent="0.6">
      <c r="B56" s="252" t="s">
        <v>218</v>
      </c>
      <c r="C56" s="154"/>
      <c r="D56" s="14"/>
      <c r="E56" s="14"/>
      <c r="F56" s="153" t="s">
        <v>255</v>
      </c>
      <c r="G56" s="155"/>
      <c r="H56" s="155"/>
      <c r="I56" s="155"/>
      <c r="J56" s="154"/>
      <c r="K56" s="14"/>
      <c r="L56" s="14"/>
      <c r="M56" s="14"/>
      <c r="N56" s="14"/>
      <c r="O56" s="14"/>
      <c r="P56" s="14"/>
      <c r="Q56" s="14"/>
      <c r="R56" s="14"/>
      <c r="S56" s="14"/>
      <c r="T56" s="14"/>
      <c r="U56" s="15"/>
    </row>
    <row r="57" spans="2:21" ht="23" thickBot="1" x14ac:dyDescent="0.6">
      <c r="B57" s="252" t="s">
        <v>219</v>
      </c>
      <c r="C57" s="154"/>
      <c r="D57" s="95" t="s">
        <v>220</v>
      </c>
      <c r="E57" s="96" t="s">
        <v>101</v>
      </c>
      <c r="F57" s="286" t="s">
        <v>256</v>
      </c>
      <c r="G57" s="287"/>
      <c r="H57" s="287"/>
      <c r="I57" s="287"/>
      <c r="J57" s="288"/>
      <c r="K57" s="41" t="s">
        <v>221</v>
      </c>
      <c r="L57" s="149" t="s">
        <v>247</v>
      </c>
      <c r="M57" s="150"/>
      <c r="N57" s="14"/>
      <c r="O57" s="14"/>
      <c r="P57" s="14"/>
      <c r="Q57" s="14"/>
      <c r="R57" s="14"/>
      <c r="S57" s="14"/>
      <c r="T57" s="14"/>
      <c r="U57" s="15"/>
    </row>
    <row r="58" spans="2:21" ht="23" thickBot="1" x14ac:dyDescent="0.6">
      <c r="B58" s="252" t="s">
        <v>239</v>
      </c>
      <c r="C58" s="154"/>
      <c r="D58" s="44" t="s">
        <v>223</v>
      </c>
      <c r="E58" s="96" t="s">
        <v>101</v>
      </c>
      <c r="F58" s="149" t="s">
        <v>240</v>
      </c>
      <c r="G58" s="156"/>
      <c r="H58" s="156"/>
      <c r="I58" s="156"/>
      <c r="J58" s="150"/>
      <c r="K58" s="14"/>
      <c r="L58" s="14"/>
      <c r="M58" s="14"/>
      <c r="N58" s="14"/>
      <c r="O58" s="14"/>
      <c r="P58" s="14"/>
      <c r="Q58" s="14"/>
      <c r="R58" s="14"/>
      <c r="S58" s="14"/>
      <c r="T58" s="14"/>
      <c r="U58" s="15"/>
    </row>
    <row r="59" spans="2:21" ht="18" thickBot="1" x14ac:dyDescent="0.6">
      <c r="B59" s="13"/>
      <c r="C59" s="14"/>
      <c r="D59" s="14"/>
      <c r="E59" s="14"/>
      <c r="F59" s="14"/>
      <c r="G59" s="14"/>
      <c r="H59" s="14"/>
      <c r="I59" s="14"/>
      <c r="J59" s="14"/>
      <c r="K59" s="14"/>
      <c r="L59" s="14"/>
      <c r="M59" s="14"/>
      <c r="N59" s="14"/>
      <c r="O59" s="14"/>
      <c r="P59" s="14"/>
      <c r="Q59" s="14"/>
      <c r="R59" s="14"/>
      <c r="S59" s="14"/>
      <c r="T59" s="14"/>
      <c r="U59" s="15"/>
    </row>
    <row r="60" spans="2:21" ht="23" thickBot="1" x14ac:dyDescent="0.6">
      <c r="B60" s="259" t="s">
        <v>224</v>
      </c>
      <c r="C60" s="261" t="s">
        <v>225</v>
      </c>
      <c r="D60" s="263" t="s">
        <v>226</v>
      </c>
      <c r="E60" s="264"/>
      <c r="F60" s="263" t="s">
        <v>227</v>
      </c>
      <c r="G60" s="200"/>
      <c r="H60" s="264"/>
      <c r="I60" s="263" t="s">
        <v>222</v>
      </c>
      <c r="J60" s="264"/>
      <c r="K60" s="153" t="s">
        <v>228</v>
      </c>
      <c r="L60" s="155"/>
      <c r="M60" s="154"/>
      <c r="N60" s="153" t="s">
        <v>229</v>
      </c>
      <c r="O60" s="154"/>
      <c r="P60" s="153" t="s">
        <v>230</v>
      </c>
      <c r="Q60" s="154"/>
      <c r="R60" s="253" t="s">
        <v>231</v>
      </c>
      <c r="S60" s="255" t="s">
        <v>232</v>
      </c>
      <c r="T60" s="256"/>
      <c r="U60" s="15"/>
    </row>
    <row r="61" spans="2:21" ht="23" thickBot="1" x14ac:dyDescent="0.6">
      <c r="B61" s="260"/>
      <c r="C61" s="262"/>
      <c r="D61" s="265"/>
      <c r="E61" s="266"/>
      <c r="F61" s="265"/>
      <c r="G61" s="174"/>
      <c r="H61" s="266"/>
      <c r="I61" s="265"/>
      <c r="J61" s="266"/>
      <c r="K61" s="153" t="s">
        <v>233</v>
      </c>
      <c r="L61" s="155"/>
      <c r="M61" s="154"/>
      <c r="N61" s="153" t="s">
        <v>233</v>
      </c>
      <c r="O61" s="154"/>
      <c r="P61" s="153" t="s">
        <v>233</v>
      </c>
      <c r="Q61" s="154"/>
      <c r="R61" s="254"/>
      <c r="S61" s="257"/>
      <c r="T61" s="258"/>
      <c r="U61" s="15"/>
    </row>
    <row r="62" spans="2:21" ht="23" thickBot="1" x14ac:dyDescent="0.6">
      <c r="B62" s="137"/>
      <c r="C62" s="97">
        <v>44287</v>
      </c>
      <c r="D62" s="14"/>
      <c r="E62" s="14"/>
      <c r="F62" s="153" t="s">
        <v>234</v>
      </c>
      <c r="G62" s="155"/>
      <c r="H62" s="154"/>
      <c r="I62" s="14"/>
      <c r="J62" s="14"/>
      <c r="K62" s="138"/>
      <c r="L62" s="138"/>
      <c r="M62" s="14"/>
      <c r="N62" s="14"/>
      <c r="O62" s="14"/>
      <c r="P62" s="269">
        <v>0</v>
      </c>
      <c r="Q62" s="270"/>
      <c r="R62" s="139" t="s">
        <v>249</v>
      </c>
      <c r="S62" s="14"/>
      <c r="T62" s="14"/>
      <c r="U62" s="15"/>
    </row>
    <row r="63" spans="2:21" ht="18" thickBot="1" x14ac:dyDescent="0.6">
      <c r="B63" s="13"/>
      <c r="C63" s="14"/>
      <c r="D63" s="14"/>
      <c r="E63" s="14"/>
      <c r="F63" s="14"/>
      <c r="G63" s="14"/>
      <c r="H63" s="14"/>
      <c r="I63" s="14"/>
      <c r="J63" s="14"/>
      <c r="K63" s="138"/>
      <c r="L63" s="138"/>
      <c r="M63" s="14"/>
      <c r="N63" s="14"/>
      <c r="O63" s="14"/>
      <c r="P63" s="14"/>
      <c r="Q63" s="14"/>
      <c r="R63" s="14"/>
      <c r="S63" s="14"/>
      <c r="T63" s="14"/>
      <c r="U63" s="15"/>
    </row>
    <row r="64" spans="2:21" ht="45" customHeight="1" thickBot="1" x14ac:dyDescent="0.6">
      <c r="B64" s="137" t="s">
        <v>257</v>
      </c>
      <c r="C64" s="97">
        <v>44681</v>
      </c>
      <c r="D64" s="153" t="s">
        <v>101</v>
      </c>
      <c r="E64" s="154"/>
      <c r="F64" s="271" t="s">
        <v>258</v>
      </c>
      <c r="G64" s="272"/>
      <c r="H64" s="273"/>
      <c r="I64" s="274" t="s">
        <v>66</v>
      </c>
      <c r="J64" s="275"/>
      <c r="K64" s="281"/>
      <c r="L64" s="282"/>
      <c r="M64" s="283"/>
      <c r="N64" s="284">
        <v>490</v>
      </c>
      <c r="O64" s="285"/>
      <c r="P64" s="279">
        <f>P62+N64-K64</f>
        <v>490</v>
      </c>
      <c r="Q64" s="270"/>
      <c r="R64" s="44" t="s">
        <v>235</v>
      </c>
      <c r="S64" s="267" t="s">
        <v>259</v>
      </c>
      <c r="T64" s="268"/>
      <c r="U64" s="15"/>
    </row>
    <row r="65" spans="2:21" x14ac:dyDescent="0.55000000000000004">
      <c r="B65" s="13"/>
      <c r="C65" s="14"/>
      <c r="D65" s="14"/>
      <c r="E65" s="14"/>
      <c r="F65" s="14"/>
      <c r="G65" s="14"/>
      <c r="H65" s="14"/>
      <c r="I65" s="14"/>
      <c r="J65" s="14"/>
      <c r="K65" s="14"/>
      <c r="L65" s="14"/>
      <c r="M65" s="14"/>
      <c r="N65" s="14"/>
      <c r="O65" s="14"/>
      <c r="P65" s="14"/>
      <c r="Q65" s="14"/>
      <c r="R65" s="14"/>
      <c r="S65" s="14"/>
      <c r="T65" s="14"/>
      <c r="U65" s="15"/>
    </row>
    <row r="66" spans="2:21" ht="18" thickBot="1" x14ac:dyDescent="0.6">
      <c r="B66" s="13"/>
      <c r="C66" s="14"/>
      <c r="D66" s="14"/>
      <c r="E66" s="14"/>
      <c r="F66" s="14"/>
      <c r="G66" s="14"/>
      <c r="H66" s="14"/>
      <c r="I66" s="14"/>
      <c r="J66" s="14"/>
      <c r="K66" s="14"/>
      <c r="L66" s="14"/>
      <c r="M66" s="14"/>
      <c r="N66" s="14"/>
      <c r="O66" s="14"/>
      <c r="P66" s="14"/>
      <c r="Q66" s="14"/>
      <c r="R66" s="14"/>
      <c r="S66" s="14"/>
      <c r="T66" s="14"/>
      <c r="U66" s="15"/>
    </row>
    <row r="67" spans="2:21" ht="23" thickBot="1" x14ac:dyDescent="0.6">
      <c r="B67" s="252" t="s">
        <v>218</v>
      </c>
      <c r="C67" s="154"/>
      <c r="D67" s="14"/>
      <c r="E67" s="14"/>
      <c r="F67" s="153" t="s">
        <v>255</v>
      </c>
      <c r="G67" s="155"/>
      <c r="H67" s="155"/>
      <c r="I67" s="155"/>
      <c r="J67" s="154"/>
      <c r="K67" s="14"/>
      <c r="L67" s="14"/>
      <c r="M67" s="14"/>
      <c r="N67" s="14"/>
      <c r="O67" s="14"/>
      <c r="P67" s="14"/>
      <c r="Q67" s="14"/>
      <c r="R67" s="14"/>
      <c r="S67" s="14"/>
      <c r="T67" s="14"/>
      <c r="U67" s="15"/>
    </row>
    <row r="68" spans="2:21" ht="23" thickBot="1" x14ac:dyDescent="0.6">
      <c r="B68" s="252" t="s">
        <v>219</v>
      </c>
      <c r="C68" s="154"/>
      <c r="D68" s="95" t="s">
        <v>220</v>
      </c>
      <c r="E68" s="96" t="s">
        <v>101</v>
      </c>
      <c r="F68" s="149" t="s">
        <v>258</v>
      </c>
      <c r="G68" s="156"/>
      <c r="H68" s="156"/>
      <c r="I68" s="156"/>
      <c r="J68" s="150"/>
      <c r="K68" s="41" t="s">
        <v>221</v>
      </c>
      <c r="L68" s="149" t="s">
        <v>248</v>
      </c>
      <c r="M68" s="150"/>
      <c r="N68" s="14"/>
      <c r="O68" s="14"/>
      <c r="P68" s="14"/>
      <c r="Q68" s="14"/>
      <c r="R68" s="14"/>
      <c r="S68" s="14"/>
      <c r="T68" s="14"/>
      <c r="U68" s="15"/>
    </row>
    <row r="69" spans="2:21" ht="23" thickBot="1" x14ac:dyDescent="0.6">
      <c r="B69" s="252" t="s">
        <v>239</v>
      </c>
      <c r="C69" s="154"/>
      <c r="D69" s="44" t="s">
        <v>223</v>
      </c>
      <c r="E69" s="96" t="s">
        <v>101</v>
      </c>
      <c r="F69" s="149" t="s">
        <v>240</v>
      </c>
      <c r="G69" s="156"/>
      <c r="H69" s="156"/>
      <c r="I69" s="156"/>
      <c r="J69" s="150"/>
      <c r="K69" s="14"/>
      <c r="L69" s="14"/>
      <c r="M69" s="14"/>
      <c r="N69" s="14"/>
      <c r="O69" s="14"/>
      <c r="P69" s="14"/>
      <c r="Q69" s="14"/>
      <c r="R69" s="14"/>
      <c r="S69" s="14"/>
      <c r="T69" s="14"/>
      <c r="U69" s="15"/>
    </row>
    <row r="70" spans="2:21" ht="18" thickBot="1" x14ac:dyDescent="0.6">
      <c r="B70" s="13"/>
      <c r="C70" s="14"/>
      <c r="D70" s="14"/>
      <c r="E70" s="14"/>
      <c r="F70" s="14"/>
      <c r="G70" s="14"/>
      <c r="H70" s="14"/>
      <c r="I70" s="14"/>
      <c r="J70" s="14"/>
      <c r="K70" s="14"/>
      <c r="L70" s="14"/>
      <c r="M70" s="14"/>
      <c r="N70" s="14"/>
      <c r="O70" s="14"/>
      <c r="P70" s="14"/>
      <c r="Q70" s="14"/>
      <c r="R70" s="14"/>
      <c r="S70" s="14"/>
      <c r="T70" s="14"/>
      <c r="U70" s="15"/>
    </row>
    <row r="71" spans="2:21" ht="23" thickBot="1" x14ac:dyDescent="0.6">
      <c r="B71" s="259" t="s">
        <v>224</v>
      </c>
      <c r="C71" s="261" t="s">
        <v>225</v>
      </c>
      <c r="D71" s="263" t="s">
        <v>226</v>
      </c>
      <c r="E71" s="264"/>
      <c r="F71" s="263" t="s">
        <v>227</v>
      </c>
      <c r="G71" s="200"/>
      <c r="H71" s="264"/>
      <c r="I71" s="263" t="s">
        <v>222</v>
      </c>
      <c r="J71" s="264"/>
      <c r="K71" s="153" t="s">
        <v>228</v>
      </c>
      <c r="L71" s="155"/>
      <c r="M71" s="154"/>
      <c r="N71" s="153" t="s">
        <v>229</v>
      </c>
      <c r="O71" s="154"/>
      <c r="P71" s="153" t="s">
        <v>230</v>
      </c>
      <c r="Q71" s="154"/>
      <c r="R71" s="253" t="s">
        <v>231</v>
      </c>
      <c r="S71" s="255" t="s">
        <v>232</v>
      </c>
      <c r="T71" s="256"/>
      <c r="U71" s="15"/>
    </row>
    <row r="72" spans="2:21" ht="23" thickBot="1" x14ac:dyDescent="0.6">
      <c r="B72" s="260"/>
      <c r="C72" s="262"/>
      <c r="D72" s="265"/>
      <c r="E72" s="266"/>
      <c r="F72" s="265"/>
      <c r="G72" s="174"/>
      <c r="H72" s="266"/>
      <c r="I72" s="265"/>
      <c r="J72" s="266"/>
      <c r="K72" s="153" t="s">
        <v>233</v>
      </c>
      <c r="L72" s="155"/>
      <c r="M72" s="154"/>
      <c r="N72" s="153" t="s">
        <v>233</v>
      </c>
      <c r="O72" s="154"/>
      <c r="P72" s="153" t="s">
        <v>233</v>
      </c>
      <c r="Q72" s="154"/>
      <c r="R72" s="254"/>
      <c r="S72" s="257"/>
      <c r="T72" s="258"/>
      <c r="U72" s="15"/>
    </row>
    <row r="73" spans="2:21" ht="23" thickBot="1" x14ac:dyDescent="0.6">
      <c r="B73" s="137"/>
      <c r="C73" s="97">
        <v>44287</v>
      </c>
      <c r="D73" s="14"/>
      <c r="E73" s="14"/>
      <c r="F73" s="153" t="s">
        <v>234</v>
      </c>
      <c r="G73" s="155"/>
      <c r="H73" s="154"/>
      <c r="I73" s="14"/>
      <c r="J73" s="14"/>
      <c r="K73" s="138"/>
      <c r="L73" s="138"/>
      <c r="M73" s="14"/>
      <c r="N73" s="14"/>
      <c r="O73" s="14"/>
      <c r="P73" s="269">
        <v>0</v>
      </c>
      <c r="Q73" s="270"/>
      <c r="R73" s="139" t="s">
        <v>244</v>
      </c>
      <c r="S73" s="14"/>
      <c r="T73" s="14"/>
      <c r="U73" s="15"/>
    </row>
    <row r="74" spans="2:21" ht="18" thickBot="1" x14ac:dyDescent="0.6">
      <c r="B74" s="13"/>
      <c r="C74" s="14"/>
      <c r="D74" s="14"/>
      <c r="E74" s="14"/>
      <c r="F74" s="14"/>
      <c r="G74" s="14"/>
      <c r="H74" s="14"/>
      <c r="I74" s="14"/>
      <c r="J74" s="14"/>
      <c r="K74" s="138"/>
      <c r="L74" s="138"/>
      <c r="M74" s="14"/>
      <c r="N74" s="14"/>
      <c r="O74" s="14"/>
      <c r="P74" s="14"/>
      <c r="Q74" s="14"/>
      <c r="R74" s="14"/>
      <c r="S74" s="14"/>
      <c r="T74" s="14"/>
      <c r="U74" s="15"/>
    </row>
    <row r="75" spans="2:21" ht="45" customHeight="1" thickBot="1" x14ac:dyDescent="0.6">
      <c r="B75" s="137" t="s">
        <v>257</v>
      </c>
      <c r="C75" s="97">
        <v>44681</v>
      </c>
      <c r="D75" s="153" t="s">
        <v>101</v>
      </c>
      <c r="E75" s="154"/>
      <c r="F75" s="271" t="s">
        <v>236</v>
      </c>
      <c r="G75" s="272"/>
      <c r="H75" s="273"/>
      <c r="I75" s="274" t="s">
        <v>66</v>
      </c>
      <c r="J75" s="275"/>
      <c r="K75" s="276">
        <v>539</v>
      </c>
      <c r="L75" s="277"/>
      <c r="M75" s="278"/>
      <c r="N75" s="279"/>
      <c r="O75" s="280"/>
      <c r="P75" s="279">
        <f>P73-N75+K75</f>
        <v>539</v>
      </c>
      <c r="Q75" s="270"/>
      <c r="R75" s="44" t="s">
        <v>235</v>
      </c>
      <c r="S75" s="267" t="s">
        <v>259</v>
      </c>
      <c r="T75" s="268"/>
      <c r="U75" s="15"/>
    </row>
    <row r="76" spans="2:21" ht="18" thickBot="1" x14ac:dyDescent="0.6">
      <c r="B76" s="13"/>
      <c r="C76" s="14"/>
      <c r="D76" s="14"/>
      <c r="E76" s="14"/>
      <c r="F76" s="14"/>
      <c r="G76" s="14"/>
      <c r="H76" s="14"/>
      <c r="I76" s="14"/>
      <c r="J76" s="14"/>
      <c r="K76" s="14"/>
      <c r="L76" s="14"/>
      <c r="M76" s="14"/>
      <c r="N76" s="14"/>
      <c r="O76" s="14"/>
      <c r="P76" s="14"/>
      <c r="Q76" s="14"/>
      <c r="R76" s="14"/>
      <c r="S76" s="14"/>
      <c r="T76" s="14"/>
      <c r="U76" s="15"/>
    </row>
    <row r="77" spans="2:21" ht="38.4" customHeight="1" thickBot="1" x14ac:dyDescent="0.6">
      <c r="B77" s="137" t="s">
        <v>257</v>
      </c>
      <c r="C77" s="97">
        <v>44712</v>
      </c>
      <c r="D77" s="153" t="s">
        <v>101</v>
      </c>
      <c r="E77" s="154"/>
      <c r="F77" s="271" t="s">
        <v>236</v>
      </c>
      <c r="G77" s="272"/>
      <c r="H77" s="273"/>
      <c r="I77" s="274" t="s">
        <v>66</v>
      </c>
      <c r="J77" s="275"/>
      <c r="K77" s="281"/>
      <c r="L77" s="282"/>
      <c r="M77" s="283"/>
      <c r="N77" s="284">
        <v>539</v>
      </c>
      <c r="O77" s="285"/>
      <c r="P77" s="279">
        <f>P75-N77+K77</f>
        <v>0</v>
      </c>
      <c r="Q77" s="270"/>
      <c r="R77" s="44" t="s">
        <v>235</v>
      </c>
      <c r="S77" s="267" t="s">
        <v>261</v>
      </c>
      <c r="T77" s="268"/>
      <c r="U77" s="15"/>
    </row>
    <row r="78" spans="2:21" x14ac:dyDescent="0.55000000000000004">
      <c r="B78" s="13"/>
      <c r="C78" s="14"/>
      <c r="D78" s="14"/>
      <c r="E78" s="14"/>
      <c r="F78" s="14"/>
      <c r="G78" s="14"/>
      <c r="H78" s="14"/>
      <c r="I78" s="14"/>
      <c r="J78" s="14"/>
      <c r="K78" s="14"/>
      <c r="L78" s="14"/>
      <c r="M78" s="14"/>
      <c r="N78" s="14"/>
      <c r="O78" s="14"/>
      <c r="P78" s="14"/>
      <c r="Q78" s="14"/>
      <c r="R78" s="14"/>
      <c r="S78" s="14"/>
      <c r="T78" s="14"/>
      <c r="U78" s="15"/>
    </row>
    <row r="79" spans="2:21" ht="18" thickBot="1" x14ac:dyDescent="0.6">
      <c r="B79" s="13"/>
      <c r="C79" s="14"/>
      <c r="D79" s="14"/>
      <c r="E79" s="14"/>
      <c r="F79" s="14"/>
      <c r="G79" s="14"/>
      <c r="H79" s="14"/>
      <c r="I79" s="14"/>
      <c r="J79" s="14"/>
      <c r="K79" s="14"/>
      <c r="L79" s="14"/>
      <c r="M79" s="14"/>
      <c r="N79" s="14"/>
      <c r="O79" s="14"/>
      <c r="P79" s="14"/>
      <c r="Q79" s="14"/>
      <c r="R79" s="14"/>
      <c r="S79" s="14"/>
      <c r="T79" s="14"/>
      <c r="U79" s="15"/>
    </row>
    <row r="80" spans="2:21" ht="23" thickBot="1" x14ac:dyDescent="0.6">
      <c r="B80" s="252" t="s">
        <v>218</v>
      </c>
      <c r="C80" s="154"/>
      <c r="D80" s="14"/>
      <c r="E80" s="14"/>
      <c r="F80" s="153" t="s">
        <v>255</v>
      </c>
      <c r="G80" s="155"/>
      <c r="H80" s="155"/>
      <c r="I80" s="155"/>
      <c r="J80" s="154"/>
      <c r="K80" s="14"/>
      <c r="L80" s="14"/>
      <c r="M80" s="14"/>
      <c r="N80" s="14"/>
      <c r="O80" s="14"/>
      <c r="P80" s="14"/>
      <c r="Q80" s="14"/>
      <c r="R80" s="14"/>
      <c r="S80" s="14"/>
      <c r="T80" s="14"/>
      <c r="U80" s="15"/>
    </row>
    <row r="81" spans="2:21" ht="23" thickBot="1" x14ac:dyDescent="0.6">
      <c r="B81" s="252" t="s">
        <v>219</v>
      </c>
      <c r="C81" s="154"/>
      <c r="D81" s="95" t="s">
        <v>220</v>
      </c>
      <c r="E81" s="96" t="s">
        <v>101</v>
      </c>
      <c r="F81" s="286" t="s">
        <v>260</v>
      </c>
      <c r="G81" s="287"/>
      <c r="H81" s="287"/>
      <c r="I81" s="287"/>
      <c r="J81" s="288"/>
      <c r="K81" s="41" t="s">
        <v>221</v>
      </c>
      <c r="L81" s="149" t="s">
        <v>247</v>
      </c>
      <c r="M81" s="150"/>
      <c r="N81" s="14"/>
      <c r="O81" s="14"/>
      <c r="P81" s="14"/>
      <c r="Q81" s="14"/>
      <c r="R81" s="14"/>
      <c r="S81" s="14"/>
      <c r="T81" s="14"/>
      <c r="U81" s="15"/>
    </row>
    <row r="82" spans="2:21" ht="23" thickBot="1" x14ac:dyDescent="0.6">
      <c r="B82" s="252" t="s">
        <v>239</v>
      </c>
      <c r="C82" s="154"/>
      <c r="D82" s="44" t="s">
        <v>223</v>
      </c>
      <c r="E82" s="96" t="s">
        <v>101</v>
      </c>
      <c r="F82" s="149" t="s">
        <v>240</v>
      </c>
      <c r="G82" s="156"/>
      <c r="H82" s="156"/>
      <c r="I82" s="156"/>
      <c r="J82" s="150"/>
      <c r="K82" s="14"/>
      <c r="L82" s="14"/>
      <c r="M82" s="14"/>
      <c r="N82" s="14"/>
      <c r="O82" s="14"/>
      <c r="P82" s="14"/>
      <c r="Q82" s="14"/>
      <c r="R82" s="14"/>
      <c r="S82" s="14"/>
      <c r="T82" s="14"/>
      <c r="U82" s="15"/>
    </row>
    <row r="83" spans="2:21" ht="18" thickBot="1" x14ac:dyDescent="0.6">
      <c r="B83" s="13"/>
      <c r="C83" s="14"/>
      <c r="D83" s="14"/>
      <c r="E83" s="14"/>
      <c r="F83" s="14"/>
      <c r="G83" s="14"/>
      <c r="H83" s="14"/>
      <c r="I83" s="14"/>
      <c r="J83" s="14"/>
      <c r="K83" s="14"/>
      <c r="L83" s="14"/>
      <c r="M83" s="14"/>
      <c r="N83" s="14"/>
      <c r="O83" s="14"/>
      <c r="P83" s="14"/>
      <c r="Q83" s="14"/>
      <c r="R83" s="14"/>
      <c r="S83" s="14"/>
      <c r="T83" s="14"/>
      <c r="U83" s="15"/>
    </row>
    <row r="84" spans="2:21" ht="23" thickBot="1" x14ac:dyDescent="0.6">
      <c r="B84" s="259" t="s">
        <v>224</v>
      </c>
      <c r="C84" s="261" t="s">
        <v>225</v>
      </c>
      <c r="D84" s="263" t="s">
        <v>226</v>
      </c>
      <c r="E84" s="264"/>
      <c r="F84" s="263" t="s">
        <v>227</v>
      </c>
      <c r="G84" s="200"/>
      <c r="H84" s="264"/>
      <c r="I84" s="263" t="s">
        <v>222</v>
      </c>
      <c r="J84" s="264"/>
      <c r="K84" s="153" t="s">
        <v>228</v>
      </c>
      <c r="L84" s="155"/>
      <c r="M84" s="154"/>
      <c r="N84" s="153" t="s">
        <v>229</v>
      </c>
      <c r="O84" s="154"/>
      <c r="P84" s="153" t="s">
        <v>230</v>
      </c>
      <c r="Q84" s="154"/>
      <c r="R84" s="253" t="s">
        <v>231</v>
      </c>
      <c r="S84" s="255" t="s">
        <v>232</v>
      </c>
      <c r="T84" s="256"/>
      <c r="U84" s="15"/>
    </row>
    <row r="85" spans="2:21" ht="23" thickBot="1" x14ac:dyDescent="0.6">
      <c r="B85" s="260"/>
      <c r="C85" s="262"/>
      <c r="D85" s="265"/>
      <c r="E85" s="266"/>
      <c r="F85" s="265"/>
      <c r="G85" s="174"/>
      <c r="H85" s="266"/>
      <c r="I85" s="265"/>
      <c r="J85" s="266"/>
      <c r="K85" s="153" t="s">
        <v>233</v>
      </c>
      <c r="L85" s="155"/>
      <c r="M85" s="154"/>
      <c r="N85" s="153" t="s">
        <v>233</v>
      </c>
      <c r="O85" s="154"/>
      <c r="P85" s="153" t="s">
        <v>233</v>
      </c>
      <c r="Q85" s="154"/>
      <c r="R85" s="254"/>
      <c r="S85" s="257"/>
      <c r="T85" s="258"/>
      <c r="U85" s="15"/>
    </row>
    <row r="86" spans="2:21" ht="23" thickBot="1" x14ac:dyDescent="0.6">
      <c r="B86" s="137"/>
      <c r="C86" s="97">
        <v>44287</v>
      </c>
      <c r="D86" s="14"/>
      <c r="E86" s="14"/>
      <c r="F86" s="153" t="s">
        <v>234</v>
      </c>
      <c r="G86" s="155"/>
      <c r="H86" s="154"/>
      <c r="I86" s="14"/>
      <c r="J86" s="14"/>
      <c r="K86" s="138"/>
      <c r="L86" s="138"/>
      <c r="M86" s="14"/>
      <c r="N86" s="14"/>
      <c r="O86" s="14"/>
      <c r="P86" s="269">
        <v>0</v>
      </c>
      <c r="Q86" s="270"/>
      <c r="R86" s="139" t="s">
        <v>244</v>
      </c>
      <c r="S86" s="14"/>
      <c r="T86" s="14"/>
      <c r="U86" s="15"/>
    </row>
    <row r="87" spans="2:21" ht="18" thickBot="1" x14ac:dyDescent="0.6">
      <c r="B87" s="13"/>
      <c r="C87" s="14"/>
      <c r="D87" s="14"/>
      <c r="E87" s="14"/>
      <c r="F87" s="14"/>
      <c r="G87" s="14"/>
      <c r="H87" s="14"/>
      <c r="I87" s="14"/>
      <c r="J87" s="14"/>
      <c r="K87" s="138"/>
      <c r="L87" s="138"/>
      <c r="M87" s="14"/>
      <c r="N87" s="14"/>
      <c r="O87" s="14"/>
      <c r="P87" s="14"/>
      <c r="Q87" s="14"/>
      <c r="R87" s="14"/>
      <c r="S87" s="14"/>
      <c r="T87" s="14"/>
      <c r="U87" s="15"/>
    </row>
    <row r="88" spans="2:21" ht="49.25" customHeight="1" thickBot="1" x14ac:dyDescent="0.6">
      <c r="B88" s="137" t="s">
        <v>257</v>
      </c>
      <c r="C88" s="97">
        <v>44681</v>
      </c>
      <c r="D88" s="153" t="s">
        <v>101</v>
      </c>
      <c r="E88" s="154"/>
      <c r="F88" s="271" t="s">
        <v>258</v>
      </c>
      <c r="G88" s="272"/>
      <c r="H88" s="273"/>
      <c r="I88" s="274" t="s">
        <v>66</v>
      </c>
      <c r="J88" s="275"/>
      <c r="K88" s="281"/>
      <c r="L88" s="282"/>
      <c r="M88" s="283"/>
      <c r="N88" s="284">
        <v>49</v>
      </c>
      <c r="O88" s="285"/>
      <c r="P88" s="279">
        <f>P86+N88-K88</f>
        <v>49</v>
      </c>
      <c r="Q88" s="270"/>
      <c r="R88" s="44" t="s">
        <v>235</v>
      </c>
      <c r="S88" s="267" t="s">
        <v>259</v>
      </c>
      <c r="T88" s="268"/>
      <c r="U88" s="15"/>
    </row>
    <row r="89" spans="2:21" ht="18" thickBot="1" x14ac:dyDescent="0.6">
      <c r="B89" s="13"/>
      <c r="C89" s="14"/>
      <c r="D89" s="14"/>
      <c r="E89" s="14"/>
      <c r="F89" s="14"/>
      <c r="G89" s="14"/>
      <c r="H89" s="14"/>
      <c r="I89" s="14"/>
      <c r="J89" s="14"/>
      <c r="K89" s="14"/>
      <c r="L89" s="14"/>
      <c r="M89" s="14"/>
      <c r="N89" s="14"/>
      <c r="O89" s="14"/>
      <c r="P89" s="14"/>
      <c r="Q89" s="14"/>
      <c r="R89" s="14"/>
      <c r="S89" s="14"/>
      <c r="T89" s="14"/>
      <c r="U89" s="15"/>
    </row>
    <row r="90" spans="2:21" ht="42.65" customHeight="1" thickBot="1" x14ac:dyDescent="0.6">
      <c r="B90" s="137" t="s">
        <v>267</v>
      </c>
      <c r="C90" s="97">
        <v>44681</v>
      </c>
      <c r="D90" s="153" t="s">
        <v>101</v>
      </c>
      <c r="E90" s="154"/>
      <c r="F90" s="271" t="s">
        <v>273</v>
      </c>
      <c r="G90" s="272"/>
      <c r="H90" s="273"/>
      <c r="I90" s="274" t="s">
        <v>66</v>
      </c>
      <c r="J90" s="275"/>
      <c r="K90" s="276">
        <v>10</v>
      </c>
      <c r="L90" s="277"/>
      <c r="M90" s="278"/>
      <c r="N90" s="289"/>
      <c r="O90" s="290"/>
      <c r="P90" s="279">
        <f>P88+N90-K90</f>
        <v>39</v>
      </c>
      <c r="Q90" s="270"/>
      <c r="R90" s="44" t="s">
        <v>235</v>
      </c>
      <c r="S90" s="267" t="s">
        <v>276</v>
      </c>
      <c r="T90" s="268"/>
      <c r="U90" s="15"/>
    </row>
    <row r="91" spans="2:21" ht="18" thickBot="1" x14ac:dyDescent="0.6">
      <c r="B91" s="13"/>
      <c r="C91" s="14"/>
      <c r="D91" s="14"/>
      <c r="E91" s="14"/>
      <c r="F91" s="14"/>
      <c r="G91" s="14"/>
      <c r="H91" s="14"/>
      <c r="I91" s="14"/>
      <c r="J91" s="14"/>
      <c r="K91" s="14"/>
      <c r="L91" s="14"/>
      <c r="M91" s="14"/>
      <c r="N91" s="14"/>
      <c r="O91" s="14"/>
      <c r="P91" s="14"/>
      <c r="Q91" s="14"/>
      <c r="R91" s="14"/>
      <c r="S91" s="14"/>
      <c r="T91" s="14"/>
      <c r="U91" s="15"/>
    </row>
    <row r="92" spans="2:21" ht="40.25" customHeight="1" thickBot="1" x14ac:dyDescent="0.6">
      <c r="B92" s="137" t="s">
        <v>271</v>
      </c>
      <c r="C92" s="97">
        <v>44681</v>
      </c>
      <c r="D92" s="153" t="s">
        <v>101</v>
      </c>
      <c r="E92" s="154"/>
      <c r="F92" s="271" t="s">
        <v>277</v>
      </c>
      <c r="G92" s="272"/>
      <c r="H92" s="273"/>
      <c r="I92" s="274" t="s">
        <v>66</v>
      </c>
      <c r="J92" s="275"/>
      <c r="K92" s="276">
        <v>5</v>
      </c>
      <c r="L92" s="277"/>
      <c r="M92" s="278"/>
      <c r="N92" s="289"/>
      <c r="O92" s="290"/>
      <c r="P92" s="279">
        <f>P90+N92-K92</f>
        <v>34</v>
      </c>
      <c r="Q92" s="270"/>
      <c r="R92" s="44" t="s">
        <v>235</v>
      </c>
      <c r="S92" s="267" t="s">
        <v>276</v>
      </c>
      <c r="T92" s="268"/>
      <c r="U92" s="15"/>
    </row>
    <row r="93" spans="2:21" x14ac:dyDescent="0.55000000000000004">
      <c r="B93" s="13"/>
      <c r="C93" s="14"/>
      <c r="D93" s="14"/>
      <c r="E93" s="14"/>
      <c r="F93" s="14"/>
      <c r="G93" s="14"/>
      <c r="H93" s="14"/>
      <c r="I93" s="14"/>
      <c r="J93" s="14"/>
      <c r="K93" s="14"/>
      <c r="L93" s="14"/>
      <c r="M93" s="14"/>
      <c r="N93" s="14"/>
      <c r="O93" s="14"/>
      <c r="P93" s="14"/>
      <c r="Q93" s="14"/>
      <c r="R93" s="14"/>
      <c r="S93" s="14"/>
      <c r="T93" s="14"/>
      <c r="U93" s="15"/>
    </row>
    <row r="94" spans="2:21" ht="18" thickBot="1" x14ac:dyDescent="0.6">
      <c r="B94" s="13"/>
      <c r="C94" s="14"/>
      <c r="D94" s="14"/>
      <c r="E94" s="14"/>
      <c r="F94" s="14"/>
      <c r="G94" s="14"/>
      <c r="H94" s="14"/>
      <c r="I94" s="14"/>
      <c r="J94" s="14"/>
      <c r="K94" s="14"/>
      <c r="L94" s="14"/>
      <c r="M94" s="14"/>
      <c r="N94" s="14"/>
      <c r="O94" s="14"/>
      <c r="P94" s="14"/>
      <c r="Q94" s="14"/>
      <c r="R94" s="14"/>
      <c r="S94" s="14"/>
      <c r="T94" s="14"/>
      <c r="U94" s="15"/>
    </row>
    <row r="95" spans="2:21" ht="23" thickBot="1" x14ac:dyDescent="0.6">
      <c r="B95" s="252" t="s">
        <v>218</v>
      </c>
      <c r="C95" s="154"/>
      <c r="D95" s="14"/>
      <c r="E95" s="14"/>
      <c r="F95" s="153" t="s">
        <v>255</v>
      </c>
      <c r="G95" s="155"/>
      <c r="H95" s="155"/>
      <c r="I95" s="155"/>
      <c r="J95" s="154"/>
      <c r="K95" s="14"/>
      <c r="L95" s="14"/>
      <c r="M95" s="14"/>
      <c r="N95" s="14"/>
      <c r="O95" s="14"/>
      <c r="P95" s="14"/>
      <c r="Q95" s="14"/>
      <c r="R95" s="14"/>
      <c r="S95" s="14"/>
      <c r="T95" s="14"/>
      <c r="U95" s="15"/>
    </row>
    <row r="96" spans="2:21" ht="23" thickBot="1" x14ac:dyDescent="0.6">
      <c r="B96" s="252" t="s">
        <v>219</v>
      </c>
      <c r="C96" s="154"/>
      <c r="D96" s="95" t="s">
        <v>220</v>
      </c>
      <c r="E96" s="96" t="s">
        <v>101</v>
      </c>
      <c r="F96" s="149" t="s">
        <v>262</v>
      </c>
      <c r="G96" s="156"/>
      <c r="H96" s="156"/>
      <c r="I96" s="156"/>
      <c r="J96" s="150"/>
      <c r="K96" s="41" t="s">
        <v>221</v>
      </c>
      <c r="L96" s="149" t="s">
        <v>248</v>
      </c>
      <c r="M96" s="150"/>
      <c r="N96" s="14"/>
      <c r="O96" s="14"/>
      <c r="P96" s="14"/>
      <c r="Q96" s="14"/>
      <c r="R96" s="14"/>
      <c r="S96" s="14"/>
      <c r="T96" s="14"/>
      <c r="U96" s="15"/>
    </row>
    <row r="97" spans="2:21" ht="23" thickBot="1" x14ac:dyDescent="0.6">
      <c r="B97" s="252" t="s">
        <v>239</v>
      </c>
      <c r="C97" s="154"/>
      <c r="D97" s="44" t="s">
        <v>223</v>
      </c>
      <c r="E97" s="96" t="s">
        <v>101</v>
      </c>
      <c r="F97" s="149" t="s">
        <v>240</v>
      </c>
      <c r="G97" s="156"/>
      <c r="H97" s="156"/>
      <c r="I97" s="156"/>
      <c r="J97" s="150"/>
      <c r="K97" s="14"/>
      <c r="L97" s="14"/>
      <c r="M97" s="14"/>
      <c r="N97" s="14"/>
      <c r="O97" s="14"/>
      <c r="P97" s="14"/>
      <c r="Q97" s="14"/>
      <c r="R97" s="14"/>
      <c r="S97" s="14"/>
      <c r="T97" s="14"/>
      <c r="U97" s="15"/>
    </row>
    <row r="98" spans="2:21" ht="18" thickBot="1" x14ac:dyDescent="0.6">
      <c r="B98" s="13"/>
      <c r="C98" s="14"/>
      <c r="D98" s="14"/>
      <c r="E98" s="14"/>
      <c r="F98" s="14"/>
      <c r="G98" s="14"/>
      <c r="H98" s="14"/>
      <c r="I98" s="14"/>
      <c r="J98" s="14"/>
      <c r="K98" s="14"/>
      <c r="L98" s="14"/>
      <c r="M98" s="14"/>
      <c r="N98" s="14"/>
      <c r="O98" s="14"/>
      <c r="P98" s="14"/>
      <c r="Q98" s="14"/>
      <c r="R98" s="14"/>
      <c r="S98" s="14"/>
      <c r="T98" s="14"/>
      <c r="U98" s="15"/>
    </row>
    <row r="99" spans="2:21" ht="23" thickBot="1" x14ac:dyDescent="0.6">
      <c r="B99" s="259" t="s">
        <v>224</v>
      </c>
      <c r="C99" s="261" t="s">
        <v>225</v>
      </c>
      <c r="D99" s="263" t="s">
        <v>226</v>
      </c>
      <c r="E99" s="264"/>
      <c r="F99" s="263" t="s">
        <v>227</v>
      </c>
      <c r="G99" s="200"/>
      <c r="H99" s="264"/>
      <c r="I99" s="263" t="s">
        <v>222</v>
      </c>
      <c r="J99" s="264"/>
      <c r="K99" s="153" t="s">
        <v>228</v>
      </c>
      <c r="L99" s="155"/>
      <c r="M99" s="154"/>
      <c r="N99" s="153" t="s">
        <v>229</v>
      </c>
      <c r="O99" s="154"/>
      <c r="P99" s="153" t="s">
        <v>230</v>
      </c>
      <c r="Q99" s="154"/>
      <c r="R99" s="253" t="s">
        <v>231</v>
      </c>
      <c r="S99" s="255" t="s">
        <v>232</v>
      </c>
      <c r="T99" s="256"/>
      <c r="U99" s="15"/>
    </row>
    <row r="100" spans="2:21" ht="23" thickBot="1" x14ac:dyDescent="0.6">
      <c r="B100" s="260"/>
      <c r="C100" s="262"/>
      <c r="D100" s="265"/>
      <c r="E100" s="266"/>
      <c r="F100" s="265"/>
      <c r="G100" s="174"/>
      <c r="H100" s="266"/>
      <c r="I100" s="265"/>
      <c r="J100" s="266"/>
      <c r="K100" s="153" t="s">
        <v>233</v>
      </c>
      <c r="L100" s="155"/>
      <c r="M100" s="154"/>
      <c r="N100" s="153" t="s">
        <v>233</v>
      </c>
      <c r="O100" s="154"/>
      <c r="P100" s="153" t="s">
        <v>233</v>
      </c>
      <c r="Q100" s="154"/>
      <c r="R100" s="254"/>
      <c r="S100" s="257"/>
      <c r="T100" s="258"/>
      <c r="U100" s="15"/>
    </row>
    <row r="101" spans="2:21" ht="23" thickBot="1" x14ac:dyDescent="0.6">
      <c r="B101" s="137"/>
      <c r="C101" s="97">
        <v>44287</v>
      </c>
      <c r="D101" s="14"/>
      <c r="E101" s="14"/>
      <c r="F101" s="153" t="s">
        <v>234</v>
      </c>
      <c r="G101" s="155"/>
      <c r="H101" s="154"/>
      <c r="I101" s="14"/>
      <c r="J101" s="14"/>
      <c r="K101" s="138"/>
      <c r="L101" s="138"/>
      <c r="M101" s="14"/>
      <c r="N101" s="14"/>
      <c r="O101" s="14"/>
      <c r="P101" s="269">
        <v>0</v>
      </c>
      <c r="Q101" s="270"/>
      <c r="R101" s="139" t="s">
        <v>249</v>
      </c>
      <c r="S101" s="14"/>
      <c r="T101" s="14"/>
      <c r="U101" s="15"/>
    </row>
    <row r="102" spans="2:21" ht="18" thickBot="1" x14ac:dyDescent="0.6">
      <c r="B102" s="13"/>
      <c r="C102" s="14"/>
      <c r="D102" s="14"/>
      <c r="E102" s="14"/>
      <c r="F102" s="14"/>
      <c r="G102" s="14"/>
      <c r="H102" s="14"/>
      <c r="I102" s="14"/>
      <c r="J102" s="14"/>
      <c r="K102" s="138"/>
      <c r="L102" s="138"/>
      <c r="M102" s="14"/>
      <c r="N102" s="14"/>
      <c r="O102" s="14"/>
      <c r="P102" s="14"/>
      <c r="Q102" s="14"/>
      <c r="R102" s="14"/>
      <c r="S102" s="14"/>
      <c r="T102" s="14"/>
      <c r="U102" s="15"/>
    </row>
    <row r="103" spans="2:21" ht="40.25" customHeight="1" thickBot="1" x14ac:dyDescent="0.6">
      <c r="B103" s="137" t="s">
        <v>265</v>
      </c>
      <c r="C103" s="97">
        <v>44681</v>
      </c>
      <c r="D103" s="153" t="s">
        <v>101</v>
      </c>
      <c r="E103" s="154"/>
      <c r="F103" s="271" t="s">
        <v>264</v>
      </c>
      <c r="G103" s="272"/>
      <c r="H103" s="273"/>
      <c r="I103" s="274" t="s">
        <v>66</v>
      </c>
      <c r="J103" s="275"/>
      <c r="K103" s="276">
        <v>200</v>
      </c>
      <c r="L103" s="277"/>
      <c r="M103" s="278"/>
      <c r="N103" s="279"/>
      <c r="O103" s="280"/>
      <c r="P103" s="279">
        <f>P101-N103+K103</f>
        <v>200</v>
      </c>
      <c r="Q103" s="270"/>
      <c r="R103" s="44" t="s">
        <v>235</v>
      </c>
      <c r="S103" s="267" t="s">
        <v>263</v>
      </c>
      <c r="T103" s="268"/>
      <c r="U103" s="15"/>
    </row>
    <row r="104" spans="2:21" x14ac:dyDescent="0.55000000000000004">
      <c r="B104" s="13"/>
      <c r="C104" s="14"/>
      <c r="D104" s="14"/>
      <c r="E104" s="14"/>
      <c r="F104" s="14"/>
      <c r="G104" s="14"/>
      <c r="H104" s="14"/>
      <c r="I104" s="14"/>
      <c r="J104" s="14"/>
      <c r="K104" s="14"/>
      <c r="L104" s="14"/>
      <c r="M104" s="14"/>
      <c r="N104" s="14"/>
      <c r="O104" s="14"/>
      <c r="P104" s="14"/>
      <c r="Q104" s="14"/>
      <c r="R104" s="14"/>
      <c r="S104" s="14"/>
      <c r="T104" s="14"/>
      <c r="U104" s="15"/>
    </row>
    <row r="105" spans="2:21" ht="18" thickBot="1" x14ac:dyDescent="0.6">
      <c r="B105" s="13"/>
      <c r="C105" s="14"/>
      <c r="D105" s="14"/>
      <c r="E105" s="14"/>
      <c r="F105" s="14"/>
      <c r="G105" s="14"/>
      <c r="H105" s="14"/>
      <c r="I105" s="14"/>
      <c r="J105" s="14"/>
      <c r="K105" s="14"/>
      <c r="L105" s="14"/>
      <c r="M105" s="14"/>
      <c r="N105" s="14"/>
      <c r="O105" s="14"/>
      <c r="P105" s="14"/>
      <c r="Q105" s="14"/>
      <c r="R105" s="14"/>
      <c r="S105" s="14"/>
      <c r="T105" s="14"/>
      <c r="U105" s="15"/>
    </row>
    <row r="106" spans="2:21" ht="23" thickBot="1" x14ac:dyDescent="0.6">
      <c r="B106" s="252" t="s">
        <v>218</v>
      </c>
      <c r="C106" s="154"/>
      <c r="D106" s="14"/>
      <c r="E106" s="14"/>
      <c r="F106" s="153" t="s">
        <v>255</v>
      </c>
      <c r="G106" s="155"/>
      <c r="H106" s="155"/>
      <c r="I106" s="155"/>
      <c r="J106" s="154"/>
      <c r="K106" s="14"/>
      <c r="L106" s="14"/>
      <c r="M106" s="14"/>
      <c r="N106" s="14"/>
      <c r="O106" s="14"/>
      <c r="P106" s="14"/>
      <c r="Q106" s="14"/>
      <c r="R106" s="14"/>
      <c r="S106" s="14"/>
      <c r="T106" s="14"/>
      <c r="U106" s="15"/>
    </row>
    <row r="107" spans="2:21" ht="23" thickBot="1" x14ac:dyDescent="0.6">
      <c r="B107" s="252" t="s">
        <v>219</v>
      </c>
      <c r="C107" s="154"/>
      <c r="D107" s="95" t="s">
        <v>220</v>
      </c>
      <c r="E107" s="96" t="s">
        <v>101</v>
      </c>
      <c r="F107" s="149" t="s">
        <v>266</v>
      </c>
      <c r="G107" s="156"/>
      <c r="H107" s="156"/>
      <c r="I107" s="156"/>
      <c r="J107" s="150"/>
      <c r="K107" s="41" t="s">
        <v>221</v>
      </c>
      <c r="L107" s="149" t="s">
        <v>248</v>
      </c>
      <c r="M107" s="150"/>
      <c r="N107" s="14"/>
      <c r="O107" s="14"/>
      <c r="P107" s="14"/>
      <c r="Q107" s="14"/>
      <c r="R107" s="14"/>
      <c r="S107" s="14"/>
      <c r="T107" s="14"/>
      <c r="U107" s="15"/>
    </row>
    <row r="108" spans="2:21" ht="23" thickBot="1" x14ac:dyDescent="0.6">
      <c r="B108" s="252" t="s">
        <v>239</v>
      </c>
      <c r="C108" s="154"/>
      <c r="D108" s="44" t="s">
        <v>223</v>
      </c>
      <c r="E108" s="96" t="s">
        <v>101</v>
      </c>
      <c r="F108" s="149" t="s">
        <v>240</v>
      </c>
      <c r="G108" s="156"/>
      <c r="H108" s="156"/>
      <c r="I108" s="156"/>
      <c r="J108" s="150"/>
      <c r="K108" s="14"/>
      <c r="L108" s="14"/>
      <c r="M108" s="14"/>
      <c r="N108" s="14"/>
      <c r="O108" s="14"/>
      <c r="P108" s="14"/>
      <c r="Q108" s="14"/>
      <c r="R108" s="14"/>
      <c r="S108" s="14"/>
      <c r="T108" s="14"/>
      <c r="U108" s="15"/>
    </row>
    <row r="109" spans="2:21" ht="18" thickBot="1" x14ac:dyDescent="0.6">
      <c r="B109" s="13"/>
      <c r="C109" s="14"/>
      <c r="D109" s="14"/>
      <c r="E109" s="14"/>
      <c r="F109" s="14"/>
      <c r="G109" s="14"/>
      <c r="H109" s="14"/>
      <c r="I109" s="14"/>
      <c r="J109" s="14"/>
      <c r="K109" s="14"/>
      <c r="L109" s="14"/>
      <c r="M109" s="14"/>
      <c r="N109" s="14"/>
      <c r="O109" s="14"/>
      <c r="P109" s="14"/>
      <c r="Q109" s="14"/>
      <c r="R109" s="14"/>
      <c r="S109" s="14"/>
      <c r="T109" s="14"/>
      <c r="U109" s="15"/>
    </row>
    <row r="110" spans="2:21" ht="23" thickBot="1" x14ac:dyDescent="0.6">
      <c r="B110" s="259" t="s">
        <v>224</v>
      </c>
      <c r="C110" s="261" t="s">
        <v>225</v>
      </c>
      <c r="D110" s="263" t="s">
        <v>226</v>
      </c>
      <c r="E110" s="264"/>
      <c r="F110" s="263" t="s">
        <v>227</v>
      </c>
      <c r="G110" s="200"/>
      <c r="H110" s="264"/>
      <c r="I110" s="263" t="s">
        <v>222</v>
      </c>
      <c r="J110" s="264"/>
      <c r="K110" s="153" t="s">
        <v>228</v>
      </c>
      <c r="L110" s="155"/>
      <c r="M110" s="154"/>
      <c r="N110" s="153" t="s">
        <v>229</v>
      </c>
      <c r="O110" s="154"/>
      <c r="P110" s="153" t="s">
        <v>230</v>
      </c>
      <c r="Q110" s="154"/>
      <c r="R110" s="253" t="s">
        <v>231</v>
      </c>
      <c r="S110" s="255" t="s">
        <v>232</v>
      </c>
      <c r="T110" s="256"/>
      <c r="U110" s="15"/>
    </row>
    <row r="111" spans="2:21" ht="23" thickBot="1" x14ac:dyDescent="0.6">
      <c r="B111" s="260"/>
      <c r="C111" s="262"/>
      <c r="D111" s="265"/>
      <c r="E111" s="266"/>
      <c r="F111" s="265"/>
      <c r="G111" s="174"/>
      <c r="H111" s="266"/>
      <c r="I111" s="265"/>
      <c r="J111" s="266"/>
      <c r="K111" s="153" t="s">
        <v>233</v>
      </c>
      <c r="L111" s="155"/>
      <c r="M111" s="154"/>
      <c r="N111" s="153" t="s">
        <v>233</v>
      </c>
      <c r="O111" s="154"/>
      <c r="P111" s="153" t="s">
        <v>233</v>
      </c>
      <c r="Q111" s="154"/>
      <c r="R111" s="254"/>
      <c r="S111" s="257"/>
      <c r="T111" s="258"/>
      <c r="U111" s="15"/>
    </row>
    <row r="112" spans="2:21" ht="23" thickBot="1" x14ac:dyDescent="0.6">
      <c r="B112" s="137"/>
      <c r="C112" s="97">
        <v>44287</v>
      </c>
      <c r="D112" s="14"/>
      <c r="E112" s="14"/>
      <c r="F112" s="153" t="s">
        <v>234</v>
      </c>
      <c r="G112" s="155"/>
      <c r="H112" s="154"/>
      <c r="I112" s="14"/>
      <c r="J112" s="14"/>
      <c r="K112" s="138"/>
      <c r="L112" s="138"/>
      <c r="M112" s="14"/>
      <c r="N112" s="14"/>
      <c r="O112" s="14"/>
      <c r="P112" s="269">
        <v>0</v>
      </c>
      <c r="Q112" s="270"/>
      <c r="R112" s="139" t="s">
        <v>249</v>
      </c>
      <c r="S112" s="14"/>
      <c r="T112" s="14"/>
      <c r="U112" s="15"/>
    </row>
    <row r="113" spans="2:21" ht="18" thickBot="1" x14ac:dyDescent="0.6">
      <c r="B113" s="13"/>
      <c r="C113" s="14"/>
      <c r="D113" s="14"/>
      <c r="E113" s="14"/>
      <c r="F113" s="14"/>
      <c r="G113" s="14"/>
      <c r="H113" s="14"/>
      <c r="I113" s="14"/>
      <c r="J113" s="14"/>
      <c r="K113" s="138"/>
      <c r="L113" s="138"/>
      <c r="M113" s="14"/>
      <c r="N113" s="14"/>
      <c r="O113" s="14"/>
      <c r="P113" s="14"/>
      <c r="Q113" s="14"/>
      <c r="R113" s="14"/>
      <c r="S113" s="14"/>
      <c r="T113" s="14"/>
      <c r="U113" s="15"/>
    </row>
    <row r="114" spans="2:21" ht="44.4" customHeight="1" thickBot="1" x14ac:dyDescent="0.6">
      <c r="B114" s="137" t="s">
        <v>267</v>
      </c>
      <c r="C114" s="97">
        <v>44681</v>
      </c>
      <c r="D114" s="153" t="s">
        <v>101</v>
      </c>
      <c r="E114" s="154"/>
      <c r="F114" s="271" t="s">
        <v>268</v>
      </c>
      <c r="G114" s="272"/>
      <c r="H114" s="273"/>
      <c r="I114" s="274" t="s">
        <v>66</v>
      </c>
      <c r="J114" s="275"/>
      <c r="K114" s="276">
        <v>100</v>
      </c>
      <c r="L114" s="277"/>
      <c r="M114" s="278"/>
      <c r="N114" s="279"/>
      <c r="O114" s="280"/>
      <c r="P114" s="279">
        <f>P112-N114+K114</f>
        <v>100</v>
      </c>
      <c r="Q114" s="270"/>
      <c r="R114" s="44" t="s">
        <v>235</v>
      </c>
      <c r="S114" s="267" t="s">
        <v>269</v>
      </c>
      <c r="T114" s="268"/>
      <c r="U114" s="15"/>
    </row>
    <row r="115" spans="2:21" x14ac:dyDescent="0.55000000000000004">
      <c r="B115" s="13"/>
      <c r="C115" s="14"/>
      <c r="D115" s="14"/>
      <c r="E115" s="14"/>
      <c r="F115" s="14"/>
      <c r="G115" s="14"/>
      <c r="H115" s="14"/>
      <c r="I115" s="14"/>
      <c r="J115" s="14"/>
      <c r="K115" s="14"/>
      <c r="L115" s="14"/>
      <c r="M115" s="14"/>
      <c r="N115" s="14"/>
      <c r="O115" s="14"/>
      <c r="P115" s="14"/>
      <c r="Q115" s="14"/>
      <c r="R115" s="14"/>
      <c r="S115" s="14"/>
      <c r="T115" s="14"/>
      <c r="U115" s="15"/>
    </row>
    <row r="116" spans="2:21" ht="18" thickBot="1" x14ac:dyDescent="0.6">
      <c r="B116" s="13"/>
      <c r="C116" s="14"/>
      <c r="D116" s="14"/>
      <c r="E116" s="14"/>
      <c r="F116" s="14"/>
      <c r="G116" s="14"/>
      <c r="H116" s="14"/>
      <c r="I116" s="14"/>
      <c r="J116" s="14"/>
      <c r="K116" s="14"/>
      <c r="L116" s="14"/>
      <c r="M116" s="14"/>
      <c r="N116" s="14"/>
      <c r="O116" s="14"/>
      <c r="P116" s="14"/>
      <c r="Q116" s="14"/>
      <c r="R116" s="14"/>
      <c r="S116" s="14"/>
      <c r="T116" s="14"/>
      <c r="U116" s="15"/>
    </row>
    <row r="117" spans="2:21" ht="23" thickBot="1" x14ac:dyDescent="0.6">
      <c r="B117" s="252" t="s">
        <v>218</v>
      </c>
      <c r="C117" s="154"/>
      <c r="D117" s="14"/>
      <c r="E117" s="14"/>
      <c r="F117" s="153" t="s">
        <v>255</v>
      </c>
      <c r="G117" s="155"/>
      <c r="H117" s="155"/>
      <c r="I117" s="155"/>
      <c r="J117" s="154"/>
      <c r="K117" s="14"/>
      <c r="L117" s="14"/>
      <c r="M117" s="14"/>
      <c r="N117" s="14"/>
      <c r="O117" s="14"/>
      <c r="P117" s="14"/>
      <c r="Q117" s="14"/>
      <c r="R117" s="14"/>
      <c r="S117" s="14"/>
      <c r="T117" s="14"/>
      <c r="U117" s="15"/>
    </row>
    <row r="118" spans="2:21" ht="23" thickBot="1" x14ac:dyDescent="0.6">
      <c r="B118" s="252" t="s">
        <v>219</v>
      </c>
      <c r="C118" s="154"/>
      <c r="D118" s="95" t="s">
        <v>220</v>
      </c>
      <c r="E118" s="96" t="s">
        <v>101</v>
      </c>
      <c r="F118" s="149" t="s">
        <v>270</v>
      </c>
      <c r="G118" s="156"/>
      <c r="H118" s="156"/>
      <c r="I118" s="156"/>
      <c r="J118" s="150"/>
      <c r="K118" s="41" t="s">
        <v>221</v>
      </c>
      <c r="L118" s="149" t="s">
        <v>248</v>
      </c>
      <c r="M118" s="150"/>
      <c r="N118" s="14"/>
      <c r="O118" s="14"/>
      <c r="P118" s="14"/>
      <c r="Q118" s="14"/>
      <c r="R118" s="14"/>
      <c r="S118" s="14"/>
      <c r="T118" s="14"/>
      <c r="U118" s="15"/>
    </row>
    <row r="119" spans="2:21" ht="23" thickBot="1" x14ac:dyDescent="0.6">
      <c r="B119" s="252" t="s">
        <v>239</v>
      </c>
      <c r="C119" s="154"/>
      <c r="D119" s="44" t="s">
        <v>223</v>
      </c>
      <c r="E119" s="96" t="s">
        <v>101</v>
      </c>
      <c r="F119" s="149" t="s">
        <v>240</v>
      </c>
      <c r="G119" s="156"/>
      <c r="H119" s="156"/>
      <c r="I119" s="156"/>
      <c r="J119" s="150"/>
      <c r="K119" s="14"/>
      <c r="L119" s="14"/>
      <c r="M119" s="14"/>
      <c r="N119" s="14"/>
      <c r="O119" s="14"/>
      <c r="P119" s="14"/>
      <c r="Q119" s="14"/>
      <c r="R119" s="14"/>
      <c r="S119" s="14"/>
      <c r="T119" s="14"/>
      <c r="U119" s="15"/>
    </row>
    <row r="120" spans="2:21" ht="18" thickBot="1" x14ac:dyDescent="0.6">
      <c r="B120" s="13"/>
      <c r="C120" s="14"/>
      <c r="D120" s="14"/>
      <c r="E120" s="14"/>
      <c r="F120" s="14"/>
      <c r="G120" s="14"/>
      <c r="H120" s="14"/>
      <c r="I120" s="14"/>
      <c r="J120" s="14"/>
      <c r="K120" s="14"/>
      <c r="L120" s="14"/>
      <c r="M120" s="14"/>
      <c r="N120" s="14"/>
      <c r="O120" s="14"/>
      <c r="P120" s="14"/>
      <c r="Q120" s="14"/>
      <c r="R120" s="14"/>
      <c r="S120" s="14"/>
      <c r="T120" s="14"/>
      <c r="U120" s="15"/>
    </row>
    <row r="121" spans="2:21" ht="23" thickBot="1" x14ac:dyDescent="0.6">
      <c r="B121" s="259" t="s">
        <v>224</v>
      </c>
      <c r="C121" s="261" t="s">
        <v>225</v>
      </c>
      <c r="D121" s="263" t="s">
        <v>226</v>
      </c>
      <c r="E121" s="264"/>
      <c r="F121" s="263" t="s">
        <v>227</v>
      </c>
      <c r="G121" s="200"/>
      <c r="H121" s="264"/>
      <c r="I121" s="263" t="s">
        <v>222</v>
      </c>
      <c r="J121" s="264"/>
      <c r="K121" s="153" t="s">
        <v>228</v>
      </c>
      <c r="L121" s="155"/>
      <c r="M121" s="154"/>
      <c r="N121" s="153" t="s">
        <v>229</v>
      </c>
      <c r="O121" s="154"/>
      <c r="P121" s="153" t="s">
        <v>230</v>
      </c>
      <c r="Q121" s="154"/>
      <c r="R121" s="253" t="s">
        <v>231</v>
      </c>
      <c r="S121" s="255" t="s">
        <v>232</v>
      </c>
      <c r="T121" s="256"/>
      <c r="U121" s="15"/>
    </row>
    <row r="122" spans="2:21" ht="23" thickBot="1" x14ac:dyDescent="0.6">
      <c r="B122" s="260"/>
      <c r="C122" s="262"/>
      <c r="D122" s="265"/>
      <c r="E122" s="266"/>
      <c r="F122" s="265"/>
      <c r="G122" s="174"/>
      <c r="H122" s="266"/>
      <c r="I122" s="265"/>
      <c r="J122" s="266"/>
      <c r="K122" s="153" t="s">
        <v>233</v>
      </c>
      <c r="L122" s="155"/>
      <c r="M122" s="154"/>
      <c r="N122" s="153" t="s">
        <v>233</v>
      </c>
      <c r="O122" s="154"/>
      <c r="P122" s="153" t="s">
        <v>233</v>
      </c>
      <c r="Q122" s="154"/>
      <c r="R122" s="254"/>
      <c r="S122" s="257"/>
      <c r="T122" s="258"/>
      <c r="U122" s="15"/>
    </row>
    <row r="123" spans="2:21" ht="23" thickBot="1" x14ac:dyDescent="0.6">
      <c r="B123" s="137"/>
      <c r="C123" s="97">
        <v>44287</v>
      </c>
      <c r="D123" s="14"/>
      <c r="E123" s="14"/>
      <c r="F123" s="153" t="s">
        <v>234</v>
      </c>
      <c r="G123" s="155"/>
      <c r="H123" s="154"/>
      <c r="I123" s="14"/>
      <c r="J123" s="14"/>
      <c r="K123" s="138"/>
      <c r="L123" s="138"/>
      <c r="M123" s="14"/>
      <c r="N123" s="14"/>
      <c r="O123" s="14"/>
      <c r="P123" s="269">
        <v>0</v>
      </c>
      <c r="Q123" s="270"/>
      <c r="R123" s="139" t="s">
        <v>249</v>
      </c>
      <c r="S123" s="14"/>
      <c r="T123" s="14"/>
      <c r="U123" s="15"/>
    </row>
    <row r="124" spans="2:21" ht="18" thickBot="1" x14ac:dyDescent="0.6">
      <c r="B124" s="13"/>
      <c r="C124" s="14"/>
      <c r="D124" s="14"/>
      <c r="E124" s="14"/>
      <c r="F124" s="14"/>
      <c r="G124" s="14"/>
      <c r="H124" s="14"/>
      <c r="I124" s="14"/>
      <c r="J124" s="14"/>
      <c r="K124" s="138"/>
      <c r="L124" s="138"/>
      <c r="M124" s="14"/>
      <c r="N124" s="14"/>
      <c r="O124" s="14"/>
      <c r="P124" s="14"/>
      <c r="Q124" s="14"/>
      <c r="R124" s="14"/>
      <c r="S124" s="14"/>
      <c r="T124" s="14"/>
      <c r="U124" s="15"/>
    </row>
    <row r="125" spans="2:21" ht="39" customHeight="1" thickBot="1" x14ac:dyDescent="0.6">
      <c r="B125" s="137" t="s">
        <v>271</v>
      </c>
      <c r="C125" s="97">
        <v>44681</v>
      </c>
      <c r="D125" s="153" t="s">
        <v>101</v>
      </c>
      <c r="E125" s="154"/>
      <c r="F125" s="271" t="s">
        <v>277</v>
      </c>
      <c r="G125" s="272"/>
      <c r="H125" s="273"/>
      <c r="I125" s="274" t="s">
        <v>66</v>
      </c>
      <c r="J125" s="275"/>
      <c r="K125" s="276">
        <v>45</v>
      </c>
      <c r="L125" s="277"/>
      <c r="M125" s="278"/>
      <c r="N125" s="279"/>
      <c r="O125" s="280"/>
      <c r="P125" s="279">
        <f>P123-N125+K125</f>
        <v>45</v>
      </c>
      <c r="Q125" s="270"/>
      <c r="R125" s="44" t="s">
        <v>235</v>
      </c>
      <c r="S125" s="267" t="s">
        <v>272</v>
      </c>
      <c r="T125" s="268"/>
      <c r="U125" s="15"/>
    </row>
    <row r="126" spans="2:21" x14ac:dyDescent="0.55000000000000004">
      <c r="B126" s="13"/>
      <c r="C126" s="14"/>
      <c r="D126" s="14"/>
      <c r="E126" s="14"/>
      <c r="F126" s="14"/>
      <c r="G126" s="14"/>
      <c r="H126" s="14"/>
      <c r="I126" s="14"/>
      <c r="J126" s="14"/>
      <c r="K126" s="14"/>
      <c r="L126" s="14"/>
      <c r="M126" s="14"/>
      <c r="N126" s="14"/>
      <c r="O126" s="14"/>
      <c r="P126" s="14"/>
      <c r="Q126" s="14"/>
      <c r="R126" s="14"/>
      <c r="S126" s="14"/>
      <c r="T126" s="14"/>
      <c r="U126" s="15"/>
    </row>
    <row r="127" spans="2:21" ht="18" thickBot="1" x14ac:dyDescent="0.6">
      <c r="B127" s="13"/>
      <c r="C127" s="14"/>
      <c r="D127" s="14"/>
      <c r="E127" s="14"/>
      <c r="F127" s="14"/>
      <c r="G127" s="14"/>
      <c r="H127" s="14"/>
      <c r="I127" s="14"/>
      <c r="J127" s="14"/>
      <c r="K127" s="14"/>
      <c r="L127" s="14"/>
      <c r="M127" s="14"/>
      <c r="N127" s="14"/>
      <c r="O127" s="14"/>
      <c r="P127" s="14"/>
      <c r="Q127" s="14"/>
      <c r="R127" s="14"/>
      <c r="S127" s="14"/>
      <c r="T127" s="14"/>
      <c r="U127" s="15"/>
    </row>
    <row r="128" spans="2:21" ht="23" thickBot="1" x14ac:dyDescent="0.6">
      <c r="B128" s="252" t="s">
        <v>218</v>
      </c>
      <c r="C128" s="154"/>
      <c r="D128" s="14"/>
      <c r="E128" s="14"/>
      <c r="F128" s="153" t="s">
        <v>255</v>
      </c>
      <c r="G128" s="155"/>
      <c r="H128" s="155"/>
      <c r="I128" s="155"/>
      <c r="J128" s="154"/>
      <c r="K128" s="14"/>
      <c r="L128" s="14"/>
      <c r="M128" s="14"/>
      <c r="N128" s="14"/>
      <c r="O128" s="14"/>
      <c r="P128" s="14"/>
      <c r="Q128" s="14"/>
      <c r="R128" s="14"/>
      <c r="S128" s="14"/>
      <c r="T128" s="14"/>
      <c r="U128" s="15"/>
    </row>
    <row r="129" spans="2:21" ht="23" thickBot="1" x14ac:dyDescent="0.6">
      <c r="B129" s="252" t="s">
        <v>219</v>
      </c>
      <c r="C129" s="154"/>
      <c r="D129" s="95" t="s">
        <v>220</v>
      </c>
      <c r="E129" s="96" t="s">
        <v>101</v>
      </c>
      <c r="F129" s="286" t="s">
        <v>273</v>
      </c>
      <c r="G129" s="287"/>
      <c r="H129" s="287"/>
      <c r="I129" s="287"/>
      <c r="J129" s="288"/>
      <c r="K129" s="41" t="s">
        <v>221</v>
      </c>
      <c r="L129" s="149" t="s">
        <v>247</v>
      </c>
      <c r="M129" s="150"/>
      <c r="N129" s="14"/>
      <c r="O129" s="14"/>
      <c r="P129" s="14"/>
      <c r="Q129" s="14"/>
      <c r="R129" s="14"/>
      <c r="S129" s="14"/>
      <c r="T129" s="14"/>
      <c r="U129" s="15"/>
    </row>
    <row r="130" spans="2:21" ht="23" thickBot="1" x14ac:dyDescent="0.6">
      <c r="B130" s="252" t="s">
        <v>239</v>
      </c>
      <c r="C130" s="154"/>
      <c r="D130" s="44" t="s">
        <v>223</v>
      </c>
      <c r="E130" s="96" t="s">
        <v>101</v>
      </c>
      <c r="F130" s="149" t="s">
        <v>240</v>
      </c>
      <c r="G130" s="156"/>
      <c r="H130" s="156"/>
      <c r="I130" s="156"/>
      <c r="J130" s="150"/>
      <c r="K130" s="14"/>
      <c r="L130" s="14"/>
      <c r="M130" s="14"/>
      <c r="N130" s="14"/>
      <c r="O130" s="14"/>
      <c r="P130" s="14"/>
      <c r="Q130" s="14"/>
      <c r="R130" s="14"/>
      <c r="S130" s="14"/>
      <c r="T130" s="14"/>
      <c r="U130" s="15"/>
    </row>
    <row r="131" spans="2:21" ht="18" thickBot="1" x14ac:dyDescent="0.6">
      <c r="B131" s="13"/>
      <c r="C131" s="14"/>
      <c r="D131" s="14"/>
      <c r="E131" s="14"/>
      <c r="F131" s="14"/>
      <c r="G131" s="14"/>
      <c r="H131" s="14"/>
      <c r="I131" s="14"/>
      <c r="J131" s="14"/>
      <c r="K131" s="14"/>
      <c r="L131" s="14"/>
      <c r="M131" s="14"/>
      <c r="N131" s="14"/>
      <c r="O131" s="14"/>
      <c r="P131" s="14"/>
      <c r="Q131" s="14"/>
      <c r="R131" s="14"/>
      <c r="S131" s="14"/>
      <c r="T131" s="14"/>
      <c r="U131" s="15"/>
    </row>
    <row r="132" spans="2:21" ht="23" thickBot="1" x14ac:dyDescent="0.6">
      <c r="B132" s="259" t="s">
        <v>224</v>
      </c>
      <c r="C132" s="261" t="s">
        <v>225</v>
      </c>
      <c r="D132" s="263" t="s">
        <v>226</v>
      </c>
      <c r="E132" s="264"/>
      <c r="F132" s="263" t="s">
        <v>227</v>
      </c>
      <c r="G132" s="200"/>
      <c r="H132" s="264"/>
      <c r="I132" s="263" t="s">
        <v>222</v>
      </c>
      <c r="J132" s="264"/>
      <c r="K132" s="153" t="s">
        <v>228</v>
      </c>
      <c r="L132" s="155"/>
      <c r="M132" s="154"/>
      <c r="N132" s="153" t="s">
        <v>229</v>
      </c>
      <c r="O132" s="154"/>
      <c r="P132" s="153" t="s">
        <v>230</v>
      </c>
      <c r="Q132" s="154"/>
      <c r="R132" s="253" t="s">
        <v>231</v>
      </c>
      <c r="S132" s="255" t="s">
        <v>232</v>
      </c>
      <c r="T132" s="256"/>
      <c r="U132" s="15"/>
    </row>
    <row r="133" spans="2:21" ht="23" thickBot="1" x14ac:dyDescent="0.6">
      <c r="B133" s="260"/>
      <c r="C133" s="262"/>
      <c r="D133" s="265"/>
      <c r="E133" s="266"/>
      <c r="F133" s="265"/>
      <c r="G133" s="174"/>
      <c r="H133" s="266"/>
      <c r="I133" s="265"/>
      <c r="J133" s="266"/>
      <c r="K133" s="153" t="s">
        <v>233</v>
      </c>
      <c r="L133" s="155"/>
      <c r="M133" s="154"/>
      <c r="N133" s="153" t="s">
        <v>233</v>
      </c>
      <c r="O133" s="154"/>
      <c r="P133" s="153" t="s">
        <v>233</v>
      </c>
      <c r="Q133" s="154"/>
      <c r="R133" s="254"/>
      <c r="S133" s="257"/>
      <c r="T133" s="258"/>
      <c r="U133" s="15"/>
    </row>
    <row r="134" spans="2:21" ht="23" thickBot="1" x14ac:dyDescent="0.6">
      <c r="B134" s="137"/>
      <c r="C134" s="97">
        <v>44287</v>
      </c>
      <c r="D134" s="14"/>
      <c r="E134" s="14"/>
      <c r="F134" s="153" t="s">
        <v>234</v>
      </c>
      <c r="G134" s="155"/>
      <c r="H134" s="154"/>
      <c r="I134" s="14"/>
      <c r="J134" s="14"/>
      <c r="K134" s="138"/>
      <c r="L134" s="138"/>
      <c r="M134" s="14"/>
      <c r="N134" s="14"/>
      <c r="O134" s="14"/>
      <c r="P134" s="269">
        <v>0</v>
      </c>
      <c r="Q134" s="270"/>
      <c r="R134" s="139" t="s">
        <v>244</v>
      </c>
      <c r="S134" s="14"/>
      <c r="T134" s="14"/>
      <c r="U134" s="15"/>
    </row>
    <row r="135" spans="2:21" ht="18" thickBot="1" x14ac:dyDescent="0.6">
      <c r="B135" s="13"/>
      <c r="C135" s="14"/>
      <c r="D135" s="14"/>
      <c r="E135" s="14"/>
      <c r="F135" s="14"/>
      <c r="G135" s="14"/>
      <c r="H135" s="14"/>
      <c r="I135" s="14"/>
      <c r="J135" s="14"/>
      <c r="K135" s="138"/>
      <c r="L135" s="138"/>
      <c r="M135" s="14"/>
      <c r="N135" s="14"/>
      <c r="O135" s="14"/>
      <c r="P135" s="14"/>
      <c r="Q135" s="14"/>
      <c r="R135" s="14"/>
      <c r="S135" s="14"/>
      <c r="T135" s="14"/>
      <c r="U135" s="15"/>
    </row>
    <row r="136" spans="2:21" ht="49.25" customHeight="1" thickBot="1" x14ac:dyDescent="0.6">
      <c r="B136" s="137" t="s">
        <v>267</v>
      </c>
      <c r="C136" s="97">
        <v>44681</v>
      </c>
      <c r="D136" s="153" t="s">
        <v>101</v>
      </c>
      <c r="E136" s="154"/>
      <c r="F136" s="271" t="s">
        <v>236</v>
      </c>
      <c r="G136" s="272"/>
      <c r="H136" s="273"/>
      <c r="I136" s="274" t="s">
        <v>66</v>
      </c>
      <c r="J136" s="275"/>
      <c r="K136" s="281"/>
      <c r="L136" s="282"/>
      <c r="M136" s="283"/>
      <c r="N136" s="284">
        <v>110</v>
      </c>
      <c r="O136" s="285"/>
      <c r="P136" s="279">
        <f>P134+N136-K136</f>
        <v>110</v>
      </c>
      <c r="Q136" s="270"/>
      <c r="R136" s="44" t="s">
        <v>235</v>
      </c>
      <c r="S136" s="267" t="s">
        <v>269</v>
      </c>
      <c r="T136" s="268"/>
      <c r="U136" s="15"/>
    </row>
    <row r="137" spans="2:21" ht="18" thickBot="1" x14ac:dyDescent="0.6">
      <c r="B137" s="13"/>
      <c r="C137" s="14"/>
      <c r="D137" s="14"/>
      <c r="E137" s="14"/>
      <c r="F137" s="14"/>
      <c r="G137" s="14"/>
      <c r="H137" s="14"/>
      <c r="I137" s="14"/>
      <c r="J137" s="14"/>
      <c r="K137" s="14"/>
      <c r="L137" s="14"/>
      <c r="M137" s="14"/>
      <c r="N137" s="14"/>
      <c r="O137" s="14"/>
      <c r="P137" s="14"/>
      <c r="Q137" s="14"/>
      <c r="R137" s="14"/>
      <c r="S137" s="14"/>
      <c r="T137" s="14"/>
      <c r="U137" s="15"/>
    </row>
    <row r="138" spans="2:21" ht="40.25" customHeight="1" thickBot="1" x14ac:dyDescent="0.6">
      <c r="B138" s="137" t="s">
        <v>267</v>
      </c>
      <c r="C138" s="97">
        <v>44712</v>
      </c>
      <c r="D138" s="153" t="s">
        <v>101</v>
      </c>
      <c r="E138" s="154"/>
      <c r="F138" s="271" t="s">
        <v>264</v>
      </c>
      <c r="G138" s="272"/>
      <c r="H138" s="273"/>
      <c r="I138" s="274" t="s">
        <v>66</v>
      </c>
      <c r="J138" s="275"/>
      <c r="K138" s="276">
        <v>110</v>
      </c>
      <c r="L138" s="277"/>
      <c r="M138" s="278"/>
      <c r="N138" s="289"/>
      <c r="O138" s="290"/>
      <c r="P138" s="279">
        <f>P136+N138-K138</f>
        <v>0</v>
      </c>
      <c r="Q138" s="270"/>
      <c r="R138" s="44" t="s">
        <v>235</v>
      </c>
      <c r="S138" s="267" t="s">
        <v>275</v>
      </c>
      <c r="T138" s="268"/>
      <c r="U138" s="15"/>
    </row>
    <row r="139" spans="2:21" x14ac:dyDescent="0.55000000000000004">
      <c r="B139" s="13"/>
      <c r="C139" s="14"/>
      <c r="D139" s="14"/>
      <c r="E139" s="14"/>
      <c r="F139" s="14"/>
      <c r="G139" s="14"/>
      <c r="H139" s="14"/>
      <c r="I139" s="14"/>
      <c r="J139" s="14"/>
      <c r="K139" s="14"/>
      <c r="L139" s="14"/>
      <c r="M139" s="14"/>
      <c r="N139" s="14"/>
      <c r="O139" s="14"/>
      <c r="P139" s="14"/>
      <c r="Q139" s="14"/>
      <c r="R139" s="14"/>
      <c r="S139" s="14"/>
      <c r="T139" s="14"/>
      <c r="U139" s="15"/>
    </row>
    <row r="140" spans="2:21" ht="18" thickBot="1" x14ac:dyDescent="0.6">
      <c r="B140" s="13"/>
      <c r="C140" s="14"/>
      <c r="D140" s="14"/>
      <c r="E140" s="14"/>
      <c r="F140" s="14"/>
      <c r="G140" s="14"/>
      <c r="H140" s="14"/>
      <c r="I140" s="14"/>
      <c r="J140" s="14"/>
      <c r="K140" s="14"/>
      <c r="L140" s="14"/>
      <c r="M140" s="14"/>
      <c r="N140" s="14"/>
      <c r="O140" s="14"/>
      <c r="P140" s="14"/>
      <c r="Q140" s="14"/>
      <c r="R140" s="14"/>
      <c r="S140" s="14"/>
      <c r="T140" s="14"/>
      <c r="U140" s="15"/>
    </row>
    <row r="141" spans="2:21" ht="23" thickBot="1" x14ac:dyDescent="0.6">
      <c r="B141" s="252" t="s">
        <v>218</v>
      </c>
      <c r="C141" s="154"/>
      <c r="D141" s="14"/>
      <c r="E141" s="14"/>
      <c r="F141" s="153" t="s">
        <v>255</v>
      </c>
      <c r="G141" s="155"/>
      <c r="H141" s="155"/>
      <c r="I141" s="155"/>
      <c r="J141" s="154"/>
      <c r="K141" s="14"/>
      <c r="L141" s="14"/>
      <c r="M141" s="14"/>
      <c r="N141" s="14"/>
      <c r="O141" s="14"/>
      <c r="P141" s="14"/>
      <c r="Q141" s="14"/>
      <c r="R141" s="14"/>
      <c r="S141" s="14"/>
      <c r="T141" s="14"/>
      <c r="U141" s="15"/>
    </row>
    <row r="142" spans="2:21" ht="23" thickBot="1" x14ac:dyDescent="0.6">
      <c r="B142" s="252" t="s">
        <v>219</v>
      </c>
      <c r="C142" s="154"/>
      <c r="D142" s="95" t="s">
        <v>220</v>
      </c>
      <c r="E142" s="96" t="s">
        <v>101</v>
      </c>
      <c r="F142" s="286" t="s">
        <v>277</v>
      </c>
      <c r="G142" s="287"/>
      <c r="H142" s="287"/>
      <c r="I142" s="287"/>
      <c r="J142" s="288"/>
      <c r="K142" s="41" t="s">
        <v>221</v>
      </c>
      <c r="L142" s="149" t="s">
        <v>247</v>
      </c>
      <c r="M142" s="150"/>
      <c r="N142" s="14"/>
      <c r="O142" s="14"/>
      <c r="P142" s="14"/>
      <c r="Q142" s="14"/>
      <c r="R142" s="14"/>
      <c r="S142" s="14"/>
      <c r="T142" s="14"/>
      <c r="U142" s="15"/>
    </row>
    <row r="143" spans="2:21" ht="23" thickBot="1" x14ac:dyDescent="0.6">
      <c r="B143" s="252" t="s">
        <v>239</v>
      </c>
      <c r="C143" s="154"/>
      <c r="D143" s="44" t="s">
        <v>223</v>
      </c>
      <c r="E143" s="96" t="s">
        <v>101</v>
      </c>
      <c r="F143" s="149" t="s">
        <v>240</v>
      </c>
      <c r="G143" s="156"/>
      <c r="H143" s="156"/>
      <c r="I143" s="156"/>
      <c r="J143" s="150"/>
      <c r="K143" s="14"/>
      <c r="L143" s="14"/>
      <c r="M143" s="14"/>
      <c r="N143" s="14"/>
      <c r="O143" s="14"/>
      <c r="P143" s="14"/>
      <c r="Q143" s="14"/>
      <c r="R143" s="14"/>
      <c r="S143" s="14"/>
      <c r="T143" s="14"/>
      <c r="U143" s="15"/>
    </row>
    <row r="144" spans="2:21" ht="18" thickBot="1" x14ac:dyDescent="0.6">
      <c r="B144" s="13"/>
      <c r="C144" s="14"/>
      <c r="D144" s="14"/>
      <c r="E144" s="14"/>
      <c r="F144" s="14"/>
      <c r="G144" s="14"/>
      <c r="H144" s="14"/>
      <c r="I144" s="14"/>
      <c r="J144" s="14"/>
      <c r="K144" s="14"/>
      <c r="L144" s="14"/>
      <c r="M144" s="14"/>
      <c r="N144" s="14"/>
      <c r="O144" s="14"/>
      <c r="P144" s="14"/>
      <c r="Q144" s="14"/>
      <c r="R144" s="14"/>
      <c r="S144" s="14"/>
      <c r="T144" s="14"/>
      <c r="U144" s="15"/>
    </row>
    <row r="145" spans="2:21" ht="23" thickBot="1" x14ac:dyDescent="0.6">
      <c r="B145" s="259" t="s">
        <v>224</v>
      </c>
      <c r="C145" s="261" t="s">
        <v>225</v>
      </c>
      <c r="D145" s="263" t="s">
        <v>226</v>
      </c>
      <c r="E145" s="264"/>
      <c r="F145" s="263" t="s">
        <v>227</v>
      </c>
      <c r="G145" s="200"/>
      <c r="H145" s="264"/>
      <c r="I145" s="263" t="s">
        <v>222</v>
      </c>
      <c r="J145" s="264"/>
      <c r="K145" s="153" t="s">
        <v>228</v>
      </c>
      <c r="L145" s="155"/>
      <c r="M145" s="154"/>
      <c r="N145" s="153" t="s">
        <v>229</v>
      </c>
      <c r="O145" s="154"/>
      <c r="P145" s="153" t="s">
        <v>230</v>
      </c>
      <c r="Q145" s="154"/>
      <c r="R145" s="253" t="s">
        <v>231</v>
      </c>
      <c r="S145" s="255" t="s">
        <v>232</v>
      </c>
      <c r="T145" s="256"/>
      <c r="U145" s="15"/>
    </row>
    <row r="146" spans="2:21" ht="23" thickBot="1" x14ac:dyDescent="0.6">
      <c r="B146" s="260"/>
      <c r="C146" s="262"/>
      <c r="D146" s="265"/>
      <c r="E146" s="266"/>
      <c r="F146" s="265"/>
      <c r="G146" s="174"/>
      <c r="H146" s="266"/>
      <c r="I146" s="265"/>
      <c r="J146" s="266"/>
      <c r="K146" s="153" t="s">
        <v>233</v>
      </c>
      <c r="L146" s="155"/>
      <c r="M146" s="154"/>
      <c r="N146" s="153" t="s">
        <v>233</v>
      </c>
      <c r="O146" s="154"/>
      <c r="P146" s="153" t="s">
        <v>233</v>
      </c>
      <c r="Q146" s="154"/>
      <c r="R146" s="254"/>
      <c r="S146" s="257"/>
      <c r="T146" s="258"/>
      <c r="U146" s="15"/>
    </row>
    <row r="147" spans="2:21" ht="23" thickBot="1" x14ac:dyDescent="0.6">
      <c r="B147" s="137"/>
      <c r="C147" s="97">
        <v>44287</v>
      </c>
      <c r="D147" s="14"/>
      <c r="E147" s="14"/>
      <c r="F147" s="153" t="s">
        <v>234</v>
      </c>
      <c r="G147" s="155"/>
      <c r="H147" s="154"/>
      <c r="I147" s="14"/>
      <c r="J147" s="14"/>
      <c r="K147" s="138"/>
      <c r="L147" s="138"/>
      <c r="M147" s="14"/>
      <c r="N147" s="14"/>
      <c r="O147" s="14"/>
      <c r="P147" s="269">
        <v>0</v>
      </c>
      <c r="Q147" s="270"/>
      <c r="R147" s="139" t="s">
        <v>244</v>
      </c>
      <c r="S147" s="14"/>
      <c r="T147" s="14"/>
      <c r="U147" s="15"/>
    </row>
    <row r="148" spans="2:21" ht="18" thickBot="1" x14ac:dyDescent="0.6">
      <c r="B148" s="13"/>
      <c r="C148" s="14"/>
      <c r="D148" s="14"/>
      <c r="E148" s="14"/>
      <c r="F148" s="14"/>
      <c r="G148" s="14"/>
      <c r="H148" s="14"/>
      <c r="I148" s="14"/>
      <c r="J148" s="14"/>
      <c r="K148" s="138"/>
      <c r="L148" s="138"/>
      <c r="M148" s="14"/>
      <c r="N148" s="14"/>
      <c r="O148" s="14"/>
      <c r="P148" s="14"/>
      <c r="Q148" s="14"/>
      <c r="R148" s="14"/>
      <c r="S148" s="14"/>
      <c r="T148" s="14"/>
      <c r="U148" s="15"/>
    </row>
    <row r="149" spans="2:21" ht="43.75" customHeight="1" thickBot="1" x14ac:dyDescent="0.6">
      <c r="B149" s="137" t="s">
        <v>271</v>
      </c>
      <c r="C149" s="97">
        <v>44681</v>
      </c>
      <c r="D149" s="153" t="s">
        <v>101</v>
      </c>
      <c r="E149" s="154"/>
      <c r="F149" s="271" t="s">
        <v>236</v>
      </c>
      <c r="G149" s="272"/>
      <c r="H149" s="273"/>
      <c r="I149" s="274" t="s">
        <v>66</v>
      </c>
      <c r="J149" s="275"/>
      <c r="K149" s="281"/>
      <c r="L149" s="282"/>
      <c r="M149" s="283"/>
      <c r="N149" s="284">
        <v>50</v>
      </c>
      <c r="O149" s="285"/>
      <c r="P149" s="279">
        <f>P147+N149-K149</f>
        <v>50</v>
      </c>
      <c r="Q149" s="270"/>
      <c r="R149" s="44" t="s">
        <v>235</v>
      </c>
      <c r="S149" s="267" t="s">
        <v>272</v>
      </c>
      <c r="T149" s="268"/>
      <c r="U149" s="15"/>
    </row>
    <row r="150" spans="2:21" ht="18" thickBot="1" x14ac:dyDescent="0.6">
      <c r="B150" s="13"/>
      <c r="C150" s="14"/>
      <c r="D150" s="14"/>
      <c r="E150" s="14"/>
      <c r="F150" s="14"/>
      <c r="G150" s="14"/>
      <c r="H150" s="14"/>
      <c r="I150" s="14"/>
      <c r="J150" s="14"/>
      <c r="K150" s="14"/>
      <c r="L150" s="14"/>
      <c r="M150" s="14"/>
      <c r="N150" s="14"/>
      <c r="O150" s="14"/>
      <c r="P150" s="14"/>
      <c r="Q150" s="14"/>
      <c r="R150" s="14"/>
      <c r="S150" s="14"/>
      <c r="T150" s="14"/>
      <c r="U150" s="15"/>
    </row>
    <row r="151" spans="2:21" ht="40.25" customHeight="1" thickBot="1" x14ac:dyDescent="0.6">
      <c r="B151" s="137" t="s">
        <v>271</v>
      </c>
      <c r="C151" s="97">
        <v>44712</v>
      </c>
      <c r="D151" s="153" t="s">
        <v>101</v>
      </c>
      <c r="E151" s="154"/>
      <c r="F151" s="271" t="s">
        <v>264</v>
      </c>
      <c r="G151" s="272"/>
      <c r="H151" s="273"/>
      <c r="I151" s="274" t="s">
        <v>66</v>
      </c>
      <c r="J151" s="275"/>
      <c r="K151" s="276">
        <v>50</v>
      </c>
      <c r="L151" s="277"/>
      <c r="M151" s="278"/>
      <c r="N151" s="289"/>
      <c r="O151" s="290"/>
      <c r="P151" s="279">
        <f>P149+N151-K151</f>
        <v>0</v>
      </c>
      <c r="Q151" s="270"/>
      <c r="R151" s="44" t="s">
        <v>235</v>
      </c>
      <c r="S151" s="267" t="s">
        <v>278</v>
      </c>
      <c r="T151" s="268"/>
      <c r="U151" s="15"/>
    </row>
    <row r="152" spans="2:21" x14ac:dyDescent="0.55000000000000004">
      <c r="B152" s="13"/>
      <c r="C152" s="14"/>
      <c r="D152" s="14"/>
      <c r="E152" s="14"/>
      <c r="F152" s="14"/>
      <c r="G152" s="14"/>
      <c r="H152" s="14"/>
      <c r="I152" s="14"/>
      <c r="J152" s="14"/>
      <c r="K152" s="14"/>
      <c r="L152" s="14"/>
      <c r="M152" s="14"/>
      <c r="N152" s="14"/>
      <c r="O152" s="14"/>
      <c r="P152" s="14"/>
      <c r="Q152" s="14"/>
      <c r="R152" s="14"/>
      <c r="S152" s="14"/>
      <c r="T152" s="14"/>
      <c r="U152" s="15"/>
    </row>
    <row r="153" spans="2:21" ht="18" thickBot="1" x14ac:dyDescent="0.6">
      <c r="B153" s="13"/>
      <c r="C153" s="14"/>
      <c r="D153" s="14"/>
      <c r="E153" s="14"/>
      <c r="F153" s="14"/>
      <c r="G153" s="14"/>
      <c r="H153" s="14"/>
      <c r="I153" s="14"/>
      <c r="J153" s="14"/>
      <c r="K153" s="14"/>
      <c r="L153" s="14"/>
      <c r="M153" s="14"/>
      <c r="N153" s="14"/>
      <c r="O153" s="14"/>
      <c r="P153" s="14"/>
      <c r="Q153" s="14"/>
      <c r="R153" s="14"/>
      <c r="S153" s="14"/>
      <c r="T153" s="14"/>
      <c r="U153" s="15"/>
    </row>
    <row r="154" spans="2:21" ht="23" thickBot="1" x14ac:dyDescent="0.6">
      <c r="B154" s="252" t="s">
        <v>218</v>
      </c>
      <c r="C154" s="154"/>
      <c r="D154" s="14"/>
      <c r="E154" s="14"/>
      <c r="F154" s="153" t="s">
        <v>255</v>
      </c>
      <c r="G154" s="155"/>
      <c r="H154" s="155"/>
      <c r="I154" s="155"/>
      <c r="J154" s="154"/>
      <c r="K154" s="14"/>
      <c r="L154" s="14"/>
      <c r="M154" s="14"/>
      <c r="N154" s="14"/>
      <c r="O154" s="14"/>
      <c r="P154" s="14"/>
      <c r="Q154" s="14"/>
      <c r="R154" s="14"/>
      <c r="S154" s="14"/>
      <c r="T154" s="14"/>
      <c r="U154" s="15"/>
    </row>
    <row r="155" spans="2:21" ht="23" thickBot="1" x14ac:dyDescent="0.6">
      <c r="B155" s="252" t="s">
        <v>219</v>
      </c>
      <c r="C155" s="154"/>
      <c r="D155" s="95" t="s">
        <v>220</v>
      </c>
      <c r="E155" s="96" t="s">
        <v>101</v>
      </c>
      <c r="F155" s="149" t="s">
        <v>280</v>
      </c>
      <c r="G155" s="156"/>
      <c r="H155" s="156"/>
      <c r="I155" s="156"/>
      <c r="J155" s="150"/>
      <c r="K155" s="41" t="s">
        <v>221</v>
      </c>
      <c r="L155" s="149" t="s">
        <v>248</v>
      </c>
      <c r="M155" s="150"/>
      <c r="N155" s="14"/>
      <c r="O155" s="14"/>
      <c r="P155" s="14"/>
      <c r="Q155" s="14"/>
      <c r="R155" s="14"/>
      <c r="S155" s="14"/>
      <c r="T155" s="14"/>
      <c r="U155" s="15"/>
    </row>
    <row r="156" spans="2:21" ht="23" thickBot="1" x14ac:dyDescent="0.6">
      <c r="B156" s="252" t="s">
        <v>239</v>
      </c>
      <c r="C156" s="154"/>
      <c r="D156" s="44" t="s">
        <v>223</v>
      </c>
      <c r="E156" s="96" t="s">
        <v>101</v>
      </c>
      <c r="F156" s="149"/>
      <c r="G156" s="156"/>
      <c r="H156" s="156"/>
      <c r="I156" s="156"/>
      <c r="J156" s="150"/>
      <c r="K156" s="14"/>
      <c r="L156" s="14"/>
      <c r="M156" s="14"/>
      <c r="N156" s="14"/>
      <c r="O156" s="14"/>
      <c r="P156" s="14"/>
      <c r="Q156" s="14"/>
      <c r="R156" s="14"/>
      <c r="S156" s="14"/>
      <c r="T156" s="14"/>
      <c r="U156" s="15"/>
    </row>
    <row r="157" spans="2:21" ht="18" thickBot="1" x14ac:dyDescent="0.6">
      <c r="B157" s="13"/>
      <c r="C157" s="14"/>
      <c r="D157" s="14"/>
      <c r="E157" s="14"/>
      <c r="F157" s="14"/>
      <c r="G157" s="14"/>
      <c r="H157" s="14"/>
      <c r="I157" s="14"/>
      <c r="J157" s="14"/>
      <c r="K157" s="14"/>
      <c r="L157" s="14"/>
      <c r="M157" s="14"/>
      <c r="N157" s="14"/>
      <c r="O157" s="14"/>
      <c r="P157" s="14"/>
      <c r="Q157" s="14"/>
      <c r="R157" s="14"/>
      <c r="S157" s="14"/>
      <c r="T157" s="14"/>
      <c r="U157" s="15"/>
    </row>
    <row r="158" spans="2:21" ht="23" thickBot="1" x14ac:dyDescent="0.6">
      <c r="B158" s="259" t="s">
        <v>224</v>
      </c>
      <c r="C158" s="261" t="s">
        <v>225</v>
      </c>
      <c r="D158" s="263" t="s">
        <v>226</v>
      </c>
      <c r="E158" s="264"/>
      <c r="F158" s="263" t="s">
        <v>227</v>
      </c>
      <c r="G158" s="200"/>
      <c r="H158" s="264"/>
      <c r="I158" s="263" t="s">
        <v>222</v>
      </c>
      <c r="J158" s="264"/>
      <c r="K158" s="153" t="s">
        <v>228</v>
      </c>
      <c r="L158" s="155"/>
      <c r="M158" s="154"/>
      <c r="N158" s="153" t="s">
        <v>229</v>
      </c>
      <c r="O158" s="154"/>
      <c r="P158" s="153" t="s">
        <v>230</v>
      </c>
      <c r="Q158" s="154"/>
      <c r="R158" s="253" t="s">
        <v>231</v>
      </c>
      <c r="S158" s="255" t="s">
        <v>232</v>
      </c>
      <c r="T158" s="256"/>
      <c r="U158" s="15"/>
    </row>
    <row r="159" spans="2:21" ht="23" thickBot="1" x14ac:dyDescent="0.6">
      <c r="B159" s="260"/>
      <c r="C159" s="262"/>
      <c r="D159" s="265"/>
      <c r="E159" s="266"/>
      <c r="F159" s="265"/>
      <c r="G159" s="174"/>
      <c r="H159" s="266"/>
      <c r="I159" s="265"/>
      <c r="J159" s="266"/>
      <c r="K159" s="153" t="s">
        <v>233</v>
      </c>
      <c r="L159" s="155"/>
      <c r="M159" s="154"/>
      <c r="N159" s="153" t="s">
        <v>233</v>
      </c>
      <c r="O159" s="154"/>
      <c r="P159" s="153" t="s">
        <v>233</v>
      </c>
      <c r="Q159" s="154"/>
      <c r="R159" s="254"/>
      <c r="S159" s="257"/>
      <c r="T159" s="258"/>
      <c r="U159" s="15"/>
    </row>
    <row r="160" spans="2:21" ht="23" thickBot="1" x14ac:dyDescent="0.6">
      <c r="B160" s="137"/>
      <c r="C160" s="97">
        <v>44287</v>
      </c>
      <c r="D160" s="14"/>
      <c r="E160" s="14"/>
      <c r="F160" s="153" t="s">
        <v>234</v>
      </c>
      <c r="G160" s="155"/>
      <c r="H160" s="154"/>
      <c r="I160" s="14"/>
      <c r="J160" s="14"/>
      <c r="K160" s="138"/>
      <c r="L160" s="138"/>
      <c r="M160" s="14"/>
      <c r="N160" s="14"/>
      <c r="O160" s="14"/>
      <c r="P160" s="279">
        <v>100000</v>
      </c>
      <c r="Q160" s="280"/>
      <c r="R160" s="139" t="s">
        <v>281</v>
      </c>
      <c r="S160" s="14"/>
      <c r="T160" s="14"/>
      <c r="U160" s="15"/>
    </row>
    <row r="161" spans="2:21" ht="18" thickBot="1" x14ac:dyDescent="0.6">
      <c r="B161" s="13"/>
      <c r="C161" s="14"/>
      <c r="D161" s="14"/>
      <c r="E161" s="14"/>
      <c r="F161" s="14"/>
      <c r="G161" s="14"/>
      <c r="H161" s="14"/>
      <c r="I161" s="14"/>
      <c r="J161" s="14"/>
      <c r="K161" s="138"/>
      <c r="L161" s="138"/>
      <c r="M161" s="14"/>
      <c r="N161" s="14"/>
      <c r="O161" s="14"/>
      <c r="P161" s="14"/>
      <c r="Q161" s="14"/>
      <c r="R161" s="14"/>
      <c r="S161" s="14"/>
      <c r="T161" s="14"/>
      <c r="U161" s="15"/>
    </row>
    <row r="162" spans="2:21" ht="52.75" customHeight="1" thickBot="1" x14ac:dyDescent="0.6">
      <c r="B162" s="137" t="s">
        <v>265</v>
      </c>
      <c r="C162" s="97">
        <v>44681</v>
      </c>
      <c r="D162" s="153" t="s">
        <v>101</v>
      </c>
      <c r="E162" s="154"/>
      <c r="F162" s="271" t="s">
        <v>83</v>
      </c>
      <c r="G162" s="272"/>
      <c r="H162" s="273"/>
      <c r="I162" s="274" t="s">
        <v>66</v>
      </c>
      <c r="J162" s="275"/>
      <c r="K162" s="281"/>
      <c r="L162" s="282"/>
      <c r="M162" s="283"/>
      <c r="N162" s="284">
        <v>200</v>
      </c>
      <c r="O162" s="285"/>
      <c r="P162" s="279">
        <f>P160-N162+K162</f>
        <v>99800</v>
      </c>
      <c r="Q162" s="270"/>
      <c r="R162" s="44" t="s">
        <v>235</v>
      </c>
      <c r="S162" s="267" t="s">
        <v>282</v>
      </c>
      <c r="T162" s="268"/>
      <c r="U162" s="15"/>
    </row>
    <row r="163" spans="2:21" ht="18" thickBot="1" x14ac:dyDescent="0.6">
      <c r="B163" s="13"/>
      <c r="C163" s="14"/>
      <c r="D163" s="14"/>
      <c r="E163" s="14"/>
      <c r="F163" s="14"/>
      <c r="G163" s="14"/>
      <c r="H163" s="14"/>
      <c r="I163" s="14"/>
      <c r="J163" s="14"/>
      <c r="K163" s="14"/>
      <c r="L163" s="14"/>
      <c r="M163" s="14"/>
      <c r="N163" s="14"/>
      <c r="O163" s="14"/>
      <c r="P163" s="14"/>
      <c r="Q163" s="14"/>
      <c r="R163" s="14"/>
      <c r="S163" s="14"/>
      <c r="T163" s="14"/>
      <c r="U163" s="15"/>
    </row>
    <row r="164" spans="2:21" ht="40.25" customHeight="1" thickBot="1" x14ac:dyDescent="0.6">
      <c r="B164" s="137" t="s">
        <v>257</v>
      </c>
      <c r="C164" s="97">
        <v>44712</v>
      </c>
      <c r="D164" s="153" t="s">
        <v>101</v>
      </c>
      <c r="E164" s="154"/>
      <c r="F164" s="271" t="s">
        <v>237</v>
      </c>
      <c r="G164" s="272"/>
      <c r="H164" s="273"/>
      <c r="I164" s="274" t="s">
        <v>66</v>
      </c>
      <c r="J164" s="275"/>
      <c r="K164" s="276">
        <v>539</v>
      </c>
      <c r="L164" s="277"/>
      <c r="M164" s="278"/>
      <c r="N164" s="289"/>
      <c r="O164" s="290"/>
      <c r="P164" s="279">
        <f>P162-N164+K164</f>
        <v>100339</v>
      </c>
      <c r="Q164" s="270"/>
      <c r="R164" s="44" t="s">
        <v>235</v>
      </c>
      <c r="S164" s="267" t="s">
        <v>261</v>
      </c>
      <c r="T164" s="268"/>
      <c r="U164" s="15"/>
    </row>
    <row r="165" spans="2:21" ht="18" thickBot="1" x14ac:dyDescent="0.6">
      <c r="B165" s="13"/>
      <c r="C165" s="14"/>
      <c r="D165" s="14"/>
      <c r="E165" s="14"/>
      <c r="F165" s="14"/>
      <c r="G165" s="14"/>
      <c r="H165" s="14"/>
      <c r="I165" s="14"/>
      <c r="J165" s="14"/>
      <c r="K165" s="14"/>
      <c r="L165" s="14"/>
      <c r="M165" s="14"/>
      <c r="N165" s="14"/>
      <c r="O165" s="14"/>
      <c r="P165" s="14"/>
      <c r="Q165" s="14"/>
      <c r="R165" s="14"/>
      <c r="S165" s="14"/>
      <c r="T165" s="14"/>
      <c r="U165" s="15"/>
    </row>
    <row r="166" spans="2:21" ht="37.75" customHeight="1" thickBot="1" x14ac:dyDescent="0.6">
      <c r="B166" s="137" t="s">
        <v>267</v>
      </c>
      <c r="C166" s="97">
        <v>44712</v>
      </c>
      <c r="D166" s="153" t="s">
        <v>101</v>
      </c>
      <c r="E166" s="154"/>
      <c r="F166" s="271" t="s">
        <v>268</v>
      </c>
      <c r="G166" s="272"/>
      <c r="H166" s="273"/>
      <c r="I166" s="274" t="s">
        <v>66</v>
      </c>
      <c r="J166" s="275"/>
      <c r="K166" s="281"/>
      <c r="L166" s="282"/>
      <c r="M166" s="283"/>
      <c r="N166" s="284">
        <v>110</v>
      </c>
      <c r="O166" s="285"/>
      <c r="P166" s="279">
        <f>P164-N166+K166</f>
        <v>100229</v>
      </c>
      <c r="Q166" s="270"/>
      <c r="R166" s="44" t="s">
        <v>235</v>
      </c>
      <c r="S166" s="267" t="s">
        <v>283</v>
      </c>
      <c r="T166" s="268"/>
      <c r="U166" s="15"/>
    </row>
    <row r="167" spans="2:21" ht="18" thickBot="1" x14ac:dyDescent="0.6">
      <c r="B167" s="13"/>
      <c r="C167" s="14"/>
      <c r="D167" s="14"/>
      <c r="E167" s="14"/>
      <c r="F167" s="14"/>
      <c r="G167" s="14"/>
      <c r="H167" s="14"/>
      <c r="I167" s="14"/>
      <c r="J167" s="14"/>
      <c r="K167" s="14"/>
      <c r="L167" s="14"/>
      <c r="M167" s="14"/>
      <c r="N167" s="14"/>
      <c r="O167" s="14"/>
      <c r="P167" s="14"/>
      <c r="Q167" s="14"/>
      <c r="R167" s="14"/>
      <c r="S167" s="14"/>
      <c r="T167" s="14"/>
      <c r="U167" s="15"/>
    </row>
    <row r="168" spans="2:21" ht="35.4" customHeight="1" thickBot="1" x14ac:dyDescent="0.6">
      <c r="B168" s="137" t="s">
        <v>271</v>
      </c>
      <c r="C168" s="97">
        <v>44712</v>
      </c>
      <c r="D168" s="153" t="s">
        <v>101</v>
      </c>
      <c r="E168" s="154"/>
      <c r="F168" s="271" t="s">
        <v>289</v>
      </c>
      <c r="G168" s="272"/>
      <c r="H168" s="273"/>
      <c r="I168" s="274" t="s">
        <v>66</v>
      </c>
      <c r="J168" s="275"/>
      <c r="K168" s="281"/>
      <c r="L168" s="282"/>
      <c r="M168" s="283"/>
      <c r="N168" s="284">
        <v>50</v>
      </c>
      <c r="O168" s="285"/>
      <c r="P168" s="279">
        <f>P166-N168+K168</f>
        <v>100179</v>
      </c>
      <c r="Q168" s="270"/>
      <c r="R168" s="44" t="s">
        <v>235</v>
      </c>
      <c r="S168" s="267" t="s">
        <v>284</v>
      </c>
      <c r="T168" s="268"/>
      <c r="U168" s="15"/>
    </row>
    <row r="169" spans="2:21" x14ac:dyDescent="0.55000000000000004">
      <c r="B169" s="16"/>
      <c r="C169" s="140"/>
      <c r="D169" s="140"/>
      <c r="E169" s="140"/>
      <c r="F169" s="140"/>
      <c r="G169" s="140"/>
      <c r="H169" s="140"/>
      <c r="I169" s="140"/>
      <c r="J169" s="140"/>
      <c r="K169" s="140"/>
      <c r="L169" s="140"/>
      <c r="M169" s="140"/>
      <c r="N169" s="140"/>
      <c r="O169" s="140"/>
      <c r="P169" s="140"/>
      <c r="Q169" s="140"/>
      <c r="R169" s="140"/>
      <c r="S169" s="140"/>
      <c r="T169" s="140"/>
      <c r="U169" s="17"/>
    </row>
  </sheetData>
  <mergeCells count="443">
    <mergeCell ref="S168:T168"/>
    <mergeCell ref="S162:T162"/>
    <mergeCell ref="D164:E164"/>
    <mergeCell ref="F164:H164"/>
    <mergeCell ref="I164:J164"/>
    <mergeCell ref="K164:M164"/>
    <mergeCell ref="N164:O164"/>
    <mergeCell ref="P164:Q164"/>
    <mergeCell ref="S164:T164"/>
    <mergeCell ref="P166:Q166"/>
    <mergeCell ref="S166:T166"/>
    <mergeCell ref="F160:H160"/>
    <mergeCell ref="P160:Q160"/>
    <mergeCell ref="D162:E162"/>
    <mergeCell ref="F162:H162"/>
    <mergeCell ref="I162:J162"/>
    <mergeCell ref="K162:M162"/>
    <mergeCell ref="N162:O162"/>
    <mergeCell ref="P162:Q162"/>
    <mergeCell ref="I168:J168"/>
    <mergeCell ref="K168:M168"/>
    <mergeCell ref="N168:O168"/>
    <mergeCell ref="P168:Q168"/>
    <mergeCell ref="N151:O151"/>
    <mergeCell ref="P151:Q151"/>
    <mergeCell ref="S151:T151"/>
    <mergeCell ref="B154:C154"/>
    <mergeCell ref="F154:J154"/>
    <mergeCell ref="R145:R146"/>
    <mergeCell ref="S145:T146"/>
    <mergeCell ref="K146:M146"/>
    <mergeCell ref="N146:O146"/>
    <mergeCell ref="P146:Q146"/>
    <mergeCell ref="D149:E149"/>
    <mergeCell ref="F149:H149"/>
    <mergeCell ref="I149:J149"/>
    <mergeCell ref="K149:M149"/>
    <mergeCell ref="N149:O149"/>
    <mergeCell ref="P149:Q149"/>
    <mergeCell ref="S149:T149"/>
    <mergeCell ref="P145:Q145"/>
    <mergeCell ref="P147:Q147"/>
    <mergeCell ref="I151:J151"/>
    <mergeCell ref="K151:M151"/>
    <mergeCell ref="S114:T114"/>
    <mergeCell ref="L142:M142"/>
    <mergeCell ref="B143:C143"/>
    <mergeCell ref="F143:J143"/>
    <mergeCell ref="B145:B146"/>
    <mergeCell ref="C145:C146"/>
    <mergeCell ref="D145:E146"/>
    <mergeCell ref="F145:H146"/>
    <mergeCell ref="I145:J146"/>
    <mergeCell ref="K145:M145"/>
    <mergeCell ref="S125:T125"/>
    <mergeCell ref="K121:M121"/>
    <mergeCell ref="N121:O121"/>
    <mergeCell ref="P121:Q121"/>
    <mergeCell ref="R121:R122"/>
    <mergeCell ref="S121:T122"/>
    <mergeCell ref="K122:M122"/>
    <mergeCell ref="N122:O122"/>
    <mergeCell ref="P122:Q122"/>
    <mergeCell ref="D138:E138"/>
    <mergeCell ref="I138:J138"/>
    <mergeCell ref="K138:M138"/>
    <mergeCell ref="N138:O138"/>
    <mergeCell ref="S138:T138"/>
    <mergeCell ref="K132:M132"/>
    <mergeCell ref="N132:O132"/>
    <mergeCell ref="P132:Q132"/>
    <mergeCell ref="R132:R133"/>
    <mergeCell ref="S132:T133"/>
    <mergeCell ref="K133:M133"/>
    <mergeCell ref="N133:O133"/>
    <mergeCell ref="P133:Q133"/>
    <mergeCell ref="P138:Q138"/>
    <mergeCell ref="P136:Q136"/>
    <mergeCell ref="P134:Q134"/>
    <mergeCell ref="D136:E136"/>
    <mergeCell ref="F136:H136"/>
    <mergeCell ref="I136:J136"/>
    <mergeCell ref="S136:T136"/>
    <mergeCell ref="B132:B133"/>
    <mergeCell ref="C132:C133"/>
    <mergeCell ref="D132:E133"/>
    <mergeCell ref="F132:H133"/>
    <mergeCell ref="I132:J133"/>
    <mergeCell ref="P123:Q123"/>
    <mergeCell ref="D125:E125"/>
    <mergeCell ref="F125:H125"/>
    <mergeCell ref="I125:J125"/>
    <mergeCell ref="B128:C128"/>
    <mergeCell ref="F128:J128"/>
    <mergeCell ref="B129:C129"/>
    <mergeCell ref="F129:J129"/>
    <mergeCell ref="L129:M129"/>
    <mergeCell ref="B130:C130"/>
    <mergeCell ref="K125:M125"/>
    <mergeCell ref="N125:O125"/>
    <mergeCell ref="P125:Q125"/>
    <mergeCell ref="F123:H123"/>
    <mergeCell ref="F130:J130"/>
    <mergeCell ref="B121:B122"/>
    <mergeCell ref="C121:C122"/>
    <mergeCell ref="D121:E122"/>
    <mergeCell ref="F121:H122"/>
    <mergeCell ref="I121:J122"/>
    <mergeCell ref="P112:Q112"/>
    <mergeCell ref="D114:E114"/>
    <mergeCell ref="F114:H114"/>
    <mergeCell ref="I114:J114"/>
    <mergeCell ref="B117:C117"/>
    <mergeCell ref="F117:J117"/>
    <mergeCell ref="B118:C118"/>
    <mergeCell ref="F118:J118"/>
    <mergeCell ref="L118:M118"/>
    <mergeCell ref="B119:C119"/>
    <mergeCell ref="N114:O114"/>
    <mergeCell ref="P114:Q114"/>
    <mergeCell ref="K114:M114"/>
    <mergeCell ref="F112:H112"/>
    <mergeCell ref="F119:J119"/>
    <mergeCell ref="N110:O110"/>
    <mergeCell ref="P110:Q110"/>
    <mergeCell ref="R110:R111"/>
    <mergeCell ref="S110:T111"/>
    <mergeCell ref="K111:M111"/>
    <mergeCell ref="N111:O111"/>
    <mergeCell ref="P111:Q111"/>
    <mergeCell ref="B108:C108"/>
    <mergeCell ref="F108:J108"/>
    <mergeCell ref="B110:B111"/>
    <mergeCell ref="C110:C111"/>
    <mergeCell ref="D110:E111"/>
    <mergeCell ref="F110:H111"/>
    <mergeCell ref="I110:J111"/>
    <mergeCell ref="K110:M110"/>
    <mergeCell ref="P103:Q103"/>
    <mergeCell ref="S103:T103"/>
    <mergeCell ref="B106:C106"/>
    <mergeCell ref="F106:J106"/>
    <mergeCell ref="B107:C107"/>
    <mergeCell ref="F107:J107"/>
    <mergeCell ref="L107:M107"/>
    <mergeCell ref="P99:Q99"/>
    <mergeCell ref="R99:R100"/>
    <mergeCell ref="S99:T100"/>
    <mergeCell ref="F101:H101"/>
    <mergeCell ref="P101:Q101"/>
    <mergeCell ref="D103:E103"/>
    <mergeCell ref="F103:H103"/>
    <mergeCell ref="I103:J103"/>
    <mergeCell ref="K103:M103"/>
    <mergeCell ref="N103:O103"/>
    <mergeCell ref="F97:J97"/>
    <mergeCell ref="B99:B100"/>
    <mergeCell ref="C99:C100"/>
    <mergeCell ref="D99:E100"/>
    <mergeCell ref="F99:H100"/>
    <mergeCell ref="I99:J100"/>
    <mergeCell ref="K77:M77"/>
    <mergeCell ref="N77:O77"/>
    <mergeCell ref="P77:Q77"/>
    <mergeCell ref="K100:M100"/>
    <mergeCell ref="N100:O100"/>
    <mergeCell ref="P100:Q100"/>
    <mergeCell ref="K99:M99"/>
    <mergeCell ref="N99:O99"/>
    <mergeCell ref="L96:M96"/>
    <mergeCell ref="B96:C96"/>
    <mergeCell ref="F96:J96"/>
    <mergeCell ref="B97:C97"/>
    <mergeCell ref="N90:O90"/>
    <mergeCell ref="P90:Q90"/>
    <mergeCell ref="D92:E92"/>
    <mergeCell ref="F92:H92"/>
    <mergeCell ref="I92:J92"/>
    <mergeCell ref="S77:T77"/>
    <mergeCell ref="B95:C95"/>
    <mergeCell ref="F95:J95"/>
    <mergeCell ref="D90:E90"/>
    <mergeCell ref="F90:H90"/>
    <mergeCell ref="I90:J90"/>
    <mergeCell ref="K90:M90"/>
    <mergeCell ref="F86:H86"/>
    <mergeCell ref="P86:Q86"/>
    <mergeCell ref="D88:E88"/>
    <mergeCell ref="F88:H88"/>
    <mergeCell ref="I88:J88"/>
    <mergeCell ref="K88:M88"/>
    <mergeCell ref="N88:O88"/>
    <mergeCell ref="P88:Q88"/>
    <mergeCell ref="K92:M92"/>
    <mergeCell ref="N92:O92"/>
    <mergeCell ref="P92:Q92"/>
    <mergeCell ref="S88:T88"/>
    <mergeCell ref="S90:T90"/>
    <mergeCell ref="S92:T92"/>
    <mergeCell ref="S75:T75"/>
    <mergeCell ref="L81:M81"/>
    <mergeCell ref="B82:C82"/>
    <mergeCell ref="F82:J82"/>
    <mergeCell ref="B84:B85"/>
    <mergeCell ref="C84:C85"/>
    <mergeCell ref="D84:E85"/>
    <mergeCell ref="F84:H85"/>
    <mergeCell ref="I84:J85"/>
    <mergeCell ref="R84:R85"/>
    <mergeCell ref="P85:Q85"/>
    <mergeCell ref="K85:M85"/>
    <mergeCell ref="N85:O85"/>
    <mergeCell ref="K84:M84"/>
    <mergeCell ref="N84:O84"/>
    <mergeCell ref="P84:Q84"/>
    <mergeCell ref="S84:T85"/>
    <mergeCell ref="B80:C80"/>
    <mergeCell ref="F80:J80"/>
    <mergeCell ref="B81:C81"/>
    <mergeCell ref="F81:J81"/>
    <mergeCell ref="D77:E77"/>
    <mergeCell ref="F77:H77"/>
    <mergeCell ref="I77:J77"/>
    <mergeCell ref="F73:H73"/>
    <mergeCell ref="P73:Q73"/>
    <mergeCell ref="D75:E75"/>
    <mergeCell ref="F75:H75"/>
    <mergeCell ref="I75:J75"/>
    <mergeCell ref="K75:M75"/>
    <mergeCell ref="N75:O75"/>
    <mergeCell ref="P75:Q75"/>
    <mergeCell ref="B71:B72"/>
    <mergeCell ref="C71:C72"/>
    <mergeCell ref="D71:E72"/>
    <mergeCell ref="F71:H72"/>
    <mergeCell ref="I71:J72"/>
    <mergeCell ref="K71:M71"/>
    <mergeCell ref="P64:Q64"/>
    <mergeCell ref="S64:T64"/>
    <mergeCell ref="B67:C67"/>
    <mergeCell ref="F67:J67"/>
    <mergeCell ref="B68:C68"/>
    <mergeCell ref="F68:J68"/>
    <mergeCell ref="L68:M68"/>
    <mergeCell ref="P60:Q60"/>
    <mergeCell ref="R60:R61"/>
    <mergeCell ref="S60:T61"/>
    <mergeCell ref="F62:H62"/>
    <mergeCell ref="P62:Q62"/>
    <mergeCell ref="D64:E64"/>
    <mergeCell ref="F64:H64"/>
    <mergeCell ref="I64:J64"/>
    <mergeCell ref="K64:M64"/>
    <mergeCell ref="N64:O64"/>
    <mergeCell ref="B58:C58"/>
    <mergeCell ref="F58:J58"/>
    <mergeCell ref="B60:B61"/>
    <mergeCell ref="C60:C61"/>
    <mergeCell ref="D60:E61"/>
    <mergeCell ref="F60:H61"/>
    <mergeCell ref="I60:J61"/>
    <mergeCell ref="S53:T53"/>
    <mergeCell ref="B56:C56"/>
    <mergeCell ref="F56:J56"/>
    <mergeCell ref="B57:C57"/>
    <mergeCell ref="F57:J57"/>
    <mergeCell ref="L57:M57"/>
    <mergeCell ref="K61:M61"/>
    <mergeCell ref="N61:O61"/>
    <mergeCell ref="P61:Q61"/>
    <mergeCell ref="K60:M60"/>
    <mergeCell ref="N60:O60"/>
    <mergeCell ref="P51:Q51"/>
    <mergeCell ref="D53:E53"/>
    <mergeCell ref="F53:H53"/>
    <mergeCell ref="I53:J53"/>
    <mergeCell ref="K53:M53"/>
    <mergeCell ref="N53:O53"/>
    <mergeCell ref="P53:Q53"/>
    <mergeCell ref="N49:O49"/>
    <mergeCell ref="P49:Q49"/>
    <mergeCell ref="F51:H51"/>
    <mergeCell ref="R49:R50"/>
    <mergeCell ref="S49:T50"/>
    <mergeCell ref="K50:M50"/>
    <mergeCell ref="N50:O50"/>
    <mergeCell ref="P50:Q50"/>
    <mergeCell ref="B49:B50"/>
    <mergeCell ref="C49:C50"/>
    <mergeCell ref="D49:E50"/>
    <mergeCell ref="F49:H50"/>
    <mergeCell ref="I49:J50"/>
    <mergeCell ref="K49:M49"/>
    <mergeCell ref="B45:C45"/>
    <mergeCell ref="F45:J45"/>
    <mergeCell ref="B46:C46"/>
    <mergeCell ref="F46:J46"/>
    <mergeCell ref="L46:M46"/>
    <mergeCell ref="B47:C47"/>
    <mergeCell ref="F47:J47"/>
    <mergeCell ref="F41:H41"/>
    <mergeCell ref="P41:Q41"/>
    <mergeCell ref="D43:E43"/>
    <mergeCell ref="F43:H43"/>
    <mergeCell ref="I43:J43"/>
    <mergeCell ref="S43:T43"/>
    <mergeCell ref="N39:O39"/>
    <mergeCell ref="P39:Q39"/>
    <mergeCell ref="R39:R40"/>
    <mergeCell ref="S39:T40"/>
    <mergeCell ref="K40:M40"/>
    <mergeCell ref="N40:O40"/>
    <mergeCell ref="P40:Q40"/>
    <mergeCell ref="B37:C37"/>
    <mergeCell ref="F37:J37"/>
    <mergeCell ref="B39:B40"/>
    <mergeCell ref="C39:C40"/>
    <mergeCell ref="D39:E40"/>
    <mergeCell ref="F39:H40"/>
    <mergeCell ref="I39:J40"/>
    <mergeCell ref="K43:M43"/>
    <mergeCell ref="N43:O43"/>
    <mergeCell ref="P43:Q43"/>
    <mergeCell ref="K39:M39"/>
    <mergeCell ref="S32:T32"/>
    <mergeCell ref="B35:C35"/>
    <mergeCell ref="F35:J35"/>
    <mergeCell ref="B36:C36"/>
    <mergeCell ref="F36:J36"/>
    <mergeCell ref="L36:M36"/>
    <mergeCell ref="F30:H30"/>
    <mergeCell ref="P30:Q30"/>
    <mergeCell ref="D32:E32"/>
    <mergeCell ref="F32:H32"/>
    <mergeCell ref="I32:J32"/>
    <mergeCell ref="K32:M32"/>
    <mergeCell ref="N32:O32"/>
    <mergeCell ref="P32:Q32"/>
    <mergeCell ref="K28:M28"/>
    <mergeCell ref="N28:O28"/>
    <mergeCell ref="P28:Q28"/>
    <mergeCell ref="R28:R29"/>
    <mergeCell ref="S28:T29"/>
    <mergeCell ref="K29:M29"/>
    <mergeCell ref="N29:O29"/>
    <mergeCell ref="P29:Q29"/>
    <mergeCell ref="F26:J26"/>
    <mergeCell ref="B28:B29"/>
    <mergeCell ref="C28:C29"/>
    <mergeCell ref="D28:E29"/>
    <mergeCell ref="F28:H29"/>
    <mergeCell ref="I28:J29"/>
    <mergeCell ref="D168:E168"/>
    <mergeCell ref="F168:H168"/>
    <mergeCell ref="K166:M166"/>
    <mergeCell ref="N166:O166"/>
    <mergeCell ref="D166:E166"/>
    <mergeCell ref="F166:H166"/>
    <mergeCell ref="I166:J166"/>
    <mergeCell ref="D151:E151"/>
    <mergeCell ref="F151:H151"/>
    <mergeCell ref="F147:H147"/>
    <mergeCell ref="N145:O145"/>
    <mergeCell ref="B141:C141"/>
    <mergeCell ref="F141:J141"/>
    <mergeCell ref="B142:C142"/>
    <mergeCell ref="F142:J142"/>
    <mergeCell ref="F138:H138"/>
    <mergeCell ref="K136:M136"/>
    <mergeCell ref="N136:O136"/>
    <mergeCell ref="F134:H134"/>
    <mergeCell ref="R158:R159"/>
    <mergeCell ref="S158:T159"/>
    <mergeCell ref="K159:M159"/>
    <mergeCell ref="N159:O159"/>
    <mergeCell ref="K158:M158"/>
    <mergeCell ref="N158:O158"/>
    <mergeCell ref="P158:Q158"/>
    <mergeCell ref="L155:M155"/>
    <mergeCell ref="B155:C155"/>
    <mergeCell ref="F155:J155"/>
    <mergeCell ref="B156:C156"/>
    <mergeCell ref="F156:J156"/>
    <mergeCell ref="B158:B159"/>
    <mergeCell ref="C158:C159"/>
    <mergeCell ref="D158:E159"/>
    <mergeCell ref="F158:H159"/>
    <mergeCell ref="I158:J159"/>
    <mergeCell ref="P159:Q159"/>
    <mergeCell ref="R71:R72"/>
    <mergeCell ref="S71:T72"/>
    <mergeCell ref="K72:M72"/>
    <mergeCell ref="N72:O72"/>
    <mergeCell ref="P72:Q72"/>
    <mergeCell ref="N71:O71"/>
    <mergeCell ref="P71:Q71"/>
    <mergeCell ref="B69:C69"/>
    <mergeCell ref="F69:J69"/>
    <mergeCell ref="D18:E19"/>
    <mergeCell ref="F18:H19"/>
    <mergeCell ref="I18:J19"/>
    <mergeCell ref="S22:T22"/>
    <mergeCell ref="F20:H20"/>
    <mergeCell ref="P20:Q20"/>
    <mergeCell ref="D22:E22"/>
    <mergeCell ref="F22:H22"/>
    <mergeCell ref="I22:J22"/>
    <mergeCell ref="K22:M22"/>
    <mergeCell ref="N22:O22"/>
    <mergeCell ref="P22:Q22"/>
    <mergeCell ref="B12:T12"/>
    <mergeCell ref="B14:C14"/>
    <mergeCell ref="F14:J14"/>
    <mergeCell ref="B24:C24"/>
    <mergeCell ref="F24:J24"/>
    <mergeCell ref="B25:C25"/>
    <mergeCell ref="F25:J25"/>
    <mergeCell ref="L25:M25"/>
    <mergeCell ref="B26:C26"/>
    <mergeCell ref="K18:M18"/>
    <mergeCell ref="N18:O18"/>
    <mergeCell ref="P18:Q18"/>
    <mergeCell ref="R18:R19"/>
    <mergeCell ref="S18:T19"/>
    <mergeCell ref="K19:M19"/>
    <mergeCell ref="N19:O19"/>
    <mergeCell ref="P19:Q19"/>
    <mergeCell ref="B15:C15"/>
    <mergeCell ref="F15:J15"/>
    <mergeCell ref="L15:M15"/>
    <mergeCell ref="B16:C16"/>
    <mergeCell ref="F16:J16"/>
    <mergeCell ref="B18:B19"/>
    <mergeCell ref="C18:C19"/>
    <mergeCell ref="B9:U9"/>
    <mergeCell ref="B2:I2"/>
    <mergeCell ref="B4:U4"/>
    <mergeCell ref="B5:U5"/>
    <mergeCell ref="C7:E7"/>
    <mergeCell ref="G7:I7"/>
    <mergeCell ref="J7:K7"/>
    <mergeCell ref="L7:R7"/>
    <mergeCell ref="T7:U7"/>
  </mergeCells>
  <phoneticPr fontId="1"/>
  <printOptions horizontalCentered="1"/>
  <pageMargins left="0" right="0" top="0.74803149606299213" bottom="0.74803149606299213" header="0.31496062992125984" footer="0.31496062992125984"/>
  <pageSetup paperSize="8" scale="60" orientation="portrait" horizontalDpi="0" verticalDpi="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演習の趣旨と利用方法</vt:lpstr>
      <vt:lpstr>A_EXCEL予算実務→</vt:lpstr>
      <vt:lpstr>A①_システム開発本部_入力</vt:lpstr>
      <vt:lpstr>A①_システム開発本部_出力</vt:lpstr>
      <vt:lpstr>B_予算会計システム</vt:lpstr>
      <vt:lpstr>B①_システム開発本部_入力</vt:lpstr>
      <vt:lpstr>B②_予算仕訳自動計上</vt:lpstr>
      <vt:lpstr>B③_予算元帳計上</vt:lpstr>
      <vt:lpstr>A①_システム開発本部_出力!Print_Area</vt:lpstr>
      <vt:lpstr>A①_システム開発本部_入力!Print_Area</vt:lpstr>
      <vt:lpstr>B①_システム開発本部_入力!Print_Area</vt:lpstr>
      <vt:lpstr>B②_予算仕訳自動計上!Print_Area</vt:lpstr>
      <vt:lpstr>B③_予算元帳計上!Print_Area</vt:lpstr>
      <vt:lpstr>演習の趣旨と利用方法!Print_Area</vt:lpstr>
      <vt:lpstr>A①_システム開発本部_入力!Print_Titles</vt:lpstr>
      <vt:lpstr>B①_システム開発本部_入力!Print_Titles</vt:lpstr>
      <vt:lpstr>B②_予算仕訳自動計上!Print_Titles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2022-06-16T05:15:25Z</cp:lastPrinted>
  <dcterms:created xsi:type="dcterms:W3CDTF">2021-09-20T04:00:10Z</dcterms:created>
  <dcterms:modified xsi:type="dcterms:W3CDTF">2022-06-16T07:08:03Z</dcterms:modified>
</cp:coreProperties>
</file>